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-sa85\PRODUCTION\AFFAIRES EN COURS\24.0805.01 - CONSTRUCTION TRANSFO - PLACE DE L'HOTEL DE VILLE - CHANTONNAY\Docs\SERBA\METRE\"/>
    </mc:Choice>
  </mc:AlternateContent>
  <xr:revisionPtr revIDLastSave="0" documentId="13_ncr:1_{4EBBAFA6-7B07-458B-BDD2-46F24F6EDA26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65" i="2" l="1"/>
  <c r="F61" i="2"/>
  <c r="F60" i="2"/>
  <c r="F59" i="2"/>
  <c r="F58" i="2"/>
  <c r="F57" i="2"/>
  <c r="F56" i="2"/>
  <c r="F55" i="2"/>
  <c r="F54" i="2"/>
  <c r="F53" i="2"/>
  <c r="F51" i="2"/>
  <c r="J44" i="2"/>
  <c r="J39" i="2"/>
  <c r="J38" i="2"/>
  <c r="J9" i="2" l="1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40" i="2"/>
  <c r="J41" i="2"/>
  <c r="J42" i="2"/>
  <c r="J43" i="2"/>
  <c r="F74" i="2" s="1"/>
  <c r="J8" i="2"/>
  <c r="AA97" i="3"/>
  <c r="AA8" i="3"/>
  <c r="G84" i="1"/>
  <c r="G82" i="1"/>
  <c r="G80" i="1"/>
  <c r="G78" i="1"/>
  <c r="E70" i="1"/>
  <c r="E63" i="1"/>
  <c r="E60" i="1"/>
  <c r="E20" i="1"/>
  <c r="E11" i="1"/>
  <c r="F66" i="2" l="1"/>
  <c r="F67" i="2" l="1"/>
  <c r="AA1" i="3" s="1"/>
  <c r="AA3" i="3" s="1"/>
  <c r="AA37" i="3" l="1"/>
  <c r="AA4" i="3"/>
  <c r="AA5" i="3" s="1"/>
  <c r="AA42" i="3"/>
  <c r="AA12" i="3"/>
  <c r="AA13" i="3" s="1"/>
  <c r="AA27" i="3"/>
  <c r="AA32" i="3" l="1"/>
  <c r="AA15" i="3"/>
  <c r="AA9" i="3" s="1"/>
  <c r="AA47" i="3" s="1"/>
  <c r="AA18" i="3"/>
  <c r="AA6" i="3"/>
  <c r="AA41" i="3" s="1"/>
  <c r="AA7" i="3"/>
  <c r="AA23" i="3"/>
  <c r="AA24" i="3"/>
  <c r="AA14" i="3"/>
  <c r="AA65" i="3" s="1"/>
  <c r="AA34" i="3" l="1"/>
  <c r="AA33" i="3"/>
  <c r="AA16" i="3"/>
  <c r="AA28" i="3"/>
  <c r="AA46" i="3"/>
  <c r="AA29" i="3"/>
  <c r="AA10" i="3"/>
  <c r="AA51" i="3" s="1"/>
  <c r="AA19" i="3"/>
  <c r="AA20" i="3" s="1"/>
  <c r="AA50" i="3"/>
  <c r="AA11" i="3"/>
  <c r="AA38" i="3"/>
  <c r="AA21" i="3"/>
  <c r="AA22" i="3" s="1"/>
  <c r="AA71" i="3" s="1"/>
  <c r="AA94" i="3"/>
  <c r="AA90" i="3" s="1"/>
  <c r="AA86" i="3" s="1"/>
  <c r="AA81" i="3" s="1"/>
  <c r="AA74" i="3" s="1"/>
  <c r="AA66" i="3" s="1"/>
  <c r="AA58" i="3" s="1"/>
  <c r="AA48" i="3" s="1"/>
  <c r="AA43" i="3"/>
  <c r="AA57" i="3"/>
  <c r="AA45" i="3" s="1"/>
  <c r="AA26" i="3" s="1"/>
  <c r="AA17" i="3"/>
  <c r="AA82" i="3" s="1"/>
  <c r="AA95" i="3"/>
  <c r="AA91" i="3" s="1"/>
  <c r="AA87" i="3" s="1"/>
  <c r="AA83" i="3" s="1"/>
  <c r="AA76" i="3" s="1"/>
  <c r="AA68" i="3" s="1"/>
  <c r="AA60" i="3" s="1"/>
  <c r="AA52" i="3" s="1"/>
  <c r="AA69" i="3"/>
  <c r="AA61" i="3" s="1"/>
  <c r="AA53" i="3" s="1"/>
  <c r="AA36" i="3" s="1"/>
  <c r="AA73" i="3"/>
  <c r="AA93" i="3"/>
  <c r="AA89" i="3" s="1"/>
  <c r="AA25" i="3" s="1"/>
  <c r="AA77" i="3" l="1"/>
  <c r="AA63" i="3"/>
  <c r="AA55" i="3" s="1"/>
  <c r="AA40" i="3" s="1"/>
  <c r="AA30" i="3"/>
  <c r="AA75" i="3"/>
  <c r="AA67" i="3" s="1"/>
  <c r="AA59" i="3" s="1"/>
  <c r="AA49" i="3" s="1"/>
  <c r="AA31" i="3" s="1"/>
  <c r="AA96" i="3"/>
  <c r="AA92" i="3" s="1"/>
  <c r="AA39" i="3" s="1"/>
  <c r="AA79" i="3"/>
  <c r="AA35" i="3"/>
  <c r="AA85" i="3"/>
  <c r="AA80" i="3" s="1"/>
  <c r="AA72" i="3" s="1"/>
  <c r="AA64" i="3" s="1"/>
  <c r="AA56" i="3" s="1"/>
  <c r="AA44" i="3" s="1"/>
  <c r="AA88" i="3" l="1"/>
  <c r="AA84" i="3" s="1"/>
  <c r="AA78" i="3" s="1"/>
  <c r="AA70" i="3" s="1"/>
  <c r="AA62" i="3" s="1"/>
  <c r="AA54" i="3" s="1"/>
  <c r="AA98" i="3"/>
  <c r="AA2" i="3" s="1"/>
  <c r="C7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38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    </t>
        </r>
      </text>
    </comment>
    <comment ref="J43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Variante ]</t>
        </r>
      </text>
    </comment>
  </commentList>
</comments>
</file>

<file path=xl/sharedStrings.xml><?xml version="1.0" encoding="utf-8"?>
<sst xmlns="http://schemas.openxmlformats.org/spreadsheetml/2006/main" count="224" uniqueCount="190">
  <si>
    <t>Dossier</t>
  </si>
  <si>
    <t>Date</t>
  </si>
  <si>
    <t>Phase</t>
  </si>
  <si>
    <t>Indice</t>
  </si>
  <si>
    <t>MAITRISE D'OUVRAGE
MAIRIE DE CHANTONNAY
Place de l'Hôtel de Ville
85 110 - CHANTONNAY</t>
  </si>
  <si>
    <t>ECONOMISTE : 
    SERBA - groupe Novam
    4, place Henri Fayol - Pôle Activ'Océan
    CS 40639
    85 300 CHALLANS
    Tél : 02 51 93 08 52   Fax : 02 51 49 21 17
    Mél : serba85@serba.fr</t>
  </si>
  <si>
    <t>BET STRUCTURE : 
    SERBA - groupe Novam
    4, place Henri Fayol - Pôle Activ'Océan
    CS 40639
    85 300 CHALLANS
    Tél : 02 51 93 08 52   Fax : 02 51 49 21 17
    Mél : serba85@serba.fr</t>
  </si>
  <si>
    <t>ARCHITECTE : 
    V.ARCHITECTES
    33, Allée Alain Gautier
    85 340 - LES SABLES D'OLONNE
    Tél : 02 51 90 73 20
    Mél : contact@varchitectes.com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</si>
  <si>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</si>
  <si>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</si>
  <si>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</si>
  <si>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</si>
  <si>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</si>
  <si>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</si>
  <si>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</si>
  <si>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</si>
  <si>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</si>
  <si>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</si>
  <si>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</si>
  <si>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</si>
  <si>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</si>
  <si>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</si>
  <si>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</si>
  <si>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</si>
  <si>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</si>
  <si>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</si>
  <si>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</si>
  <si>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</si>
  <si>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</si>
  <si>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</si>
  <si>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</si>
  <si>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</si>
  <si>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</si>
  <si>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</si>
  <si>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</si>
  <si>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</si>
  <si>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</si>
  <si>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</si>
  <si>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n°03</t>
  </si>
  <si>
    <t>COUVERTURE TUILES</t>
  </si>
  <si>
    <t>3.&amp;</t>
  </si>
  <si>
    <t>DESCRIPTIF DES TRAVAUX</t>
  </si>
  <si>
    <t>2.1</t>
  </si>
  <si>
    <t>GENERALITES</t>
  </si>
  <si>
    <t>2.2</t>
  </si>
  <si>
    <t>NETTOYAGE DES MURS EXISTANTS</t>
  </si>
  <si>
    <t>Nettoyage des murs extérieures faces vues des sanitaires existants / murs de clôture</t>
  </si>
  <si>
    <t>FT</t>
  </si>
  <si>
    <t>9.M.Z</t>
  </si>
  <si>
    <t>9.&amp;</t>
  </si>
  <si>
    <t>2.3</t>
  </si>
  <si>
    <t>TRAVAUX DE REPRISE DE LA TOITURE EXISTANTE</t>
  </si>
  <si>
    <t>Dépose d'une bande de la couverture tuiles sur Sanitaires existantes</t>
  </si>
  <si>
    <t>ML</t>
  </si>
  <si>
    <t>Reprise de la bande de la couverture tuiles sur Sanitaires existantes</t>
  </si>
  <si>
    <t>2.4</t>
  </si>
  <si>
    <t>Toiture Transformateur - Tuiles référence à Puybelliard à Chantonnay</t>
  </si>
  <si>
    <t>Toiture Porche - Tuiles référence à Puybelliard à Chantonnay</t>
  </si>
  <si>
    <t>2.5</t>
  </si>
  <si>
    <t>FAÎTAGE A SEC DOUBLE PENTE</t>
  </si>
  <si>
    <t>Porche - Faîtage de toiture</t>
  </si>
  <si>
    <t>2.6</t>
  </si>
  <si>
    <t>FAÎTAGE SCELLE</t>
  </si>
  <si>
    <t xml:space="preserve">Transformateur - Faîtage de toiture scellé </t>
  </si>
  <si>
    <t xml:space="preserve">Transformateur - About de faîtage </t>
  </si>
  <si>
    <t>2.7</t>
  </si>
  <si>
    <t>RIVES LATERALES SCELLEES</t>
  </si>
  <si>
    <t>Transformateur - Rives latérales scellées</t>
  </si>
  <si>
    <t>2.8</t>
  </si>
  <si>
    <t>EGOUTS VENTILES</t>
  </si>
  <si>
    <t>Toiture Porche - Égouts ventilés</t>
  </si>
  <si>
    <t>2.9</t>
  </si>
  <si>
    <t>EGOUTS SCELLES</t>
  </si>
  <si>
    <t>Toiture Transformateur - Égouts ventilés</t>
  </si>
  <si>
    <t>2.10</t>
  </si>
  <si>
    <t>OUVRAGES DIVERS - ZINGUERIE</t>
  </si>
  <si>
    <t>2.10.1</t>
  </si>
  <si>
    <t>DOUILLES DE PROTECTION - CROCHET DE SECURITE</t>
  </si>
  <si>
    <t>Selon CCTP</t>
  </si>
  <si>
    <t>ENS</t>
  </si>
  <si>
    <t>2.10.2</t>
  </si>
  <si>
    <t>GOUTTIERES E.P. EN ZINC EXTERIEURES</t>
  </si>
  <si>
    <t>Gouttières EP pour récupération des EP de la couverture du Transformateur</t>
  </si>
  <si>
    <t>2.10.3</t>
  </si>
  <si>
    <t>DESCENTES E.P. EN ZINC EXTERIEURES</t>
  </si>
  <si>
    <t>Descentes EP pour récupération des EP de la couverture du Transformateur</t>
  </si>
  <si>
    <t>2.10.4</t>
  </si>
  <si>
    <t>DALLE NANTAISE ZINC</t>
  </si>
  <si>
    <t>Porche - En égout de la couverture tuiles au dessus du porche</t>
  </si>
  <si>
    <t>2.10.5</t>
  </si>
  <si>
    <t>BANDE SOLIN ZINC</t>
  </si>
  <si>
    <t>2.10.6</t>
  </si>
  <si>
    <t>FRAIS DE GESTION DES DECHETS DE CHANTIER</t>
  </si>
  <si>
    <t>Prestation à inclure dans les prix unitaires.</t>
  </si>
  <si>
    <t>IPU</t>
  </si>
  <si>
    <t>2.11</t>
  </si>
  <si>
    <t>OPTION</t>
  </si>
  <si>
    <t xml:space="preserve"> Variante</t>
  </si>
  <si>
    <t>2.11.1</t>
  </si>
  <si>
    <t>OPTION 2 : DAUPHIN FONTE</t>
  </si>
  <si>
    <t>Dauphin fonte en pied de descentes EP du local Transformateur</t>
  </si>
  <si>
    <t>RECAPITULATIF
Lot n°03 COUVERTURE TUILES</t>
  </si>
  <si>
    <t>RECAPITULATIF DES CHAPITRES</t>
  </si>
  <si>
    <t>2 - DESCRIPTIF DES TRAVAUX</t>
  </si>
  <si>
    <t>- 2.1 - GENERALITES</t>
  </si>
  <si>
    <t>- 2.2 - NETTOYAGE DES MURS EXISTANTS</t>
  </si>
  <si>
    <t>- 2.3 - TRAVAUX DE REPRISE DE LA TOITURE EXISTANTE</t>
  </si>
  <si>
    <t>- 2.4 - COUVERTURE TUILES</t>
  </si>
  <si>
    <t>- 2.5 - FAÎTAGE A SEC DOUBLE PENTE</t>
  </si>
  <si>
    <t>- 2.6 - FAÎTAGE SCELLE</t>
  </si>
  <si>
    <t>- 2.7 - RIVES LATERALES SCELLEES</t>
  </si>
  <si>
    <t>- 2.8 - EGOUTS VENTILES</t>
  </si>
  <si>
    <t>- 2.9 - EGOUTS SCELLES</t>
  </si>
  <si>
    <t>- 2.10 - OUVRAGES DIVERS - ZINGUERIE</t>
  </si>
  <si>
    <t>Total du lot COUVERTURE TUILES</t>
  </si>
  <si>
    <t>Total H.T. :</t>
  </si>
  <si>
    <t>Total T.V.A. (20%) :</t>
  </si>
  <si>
    <t>Total T.T.C. :</t>
  </si>
  <si>
    <t xml:space="preserve">Soit en toutes lettres TTC : </t>
  </si>
  <si>
    <t>RECAPITULATIF VARIANTE</t>
  </si>
  <si>
    <t>2.11 - OPTION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</si>
  <si>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</si>
  <si>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</si>
  <si>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</si>
  <si>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</si>
  <si>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</si>
  <si>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</si>
  <si>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</si>
  <si>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</si>
  <si>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</si>
  <si>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</si>
  <si>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</si>
  <si>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</si>
  <si>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</si>
  <si>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</si>
  <si>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</si>
  <si>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</si>
  <si>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</si>
  <si>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</si>
  <si>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</si>
  <si>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</si>
  <si>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</si>
  <si>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</si>
  <si>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</si>
  <si>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</si>
  <si>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</si>
  <si>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</si>
  <si>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</si>
  <si>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</si>
  <si>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</si>
  <si>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</si>
  <si>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DECOMPOSITION DU PRIX GLOBAL ET FORFAITAIRE (D.P.G.F)</t>
  </si>
  <si>
    <t>Construction d'un transformateur</t>
  </si>
  <si>
    <t>SA85 24.0805</t>
  </si>
  <si>
    <t>17/01/2025</t>
  </si>
  <si>
    <t>DCE</t>
  </si>
  <si>
    <t>Place de l'Hôtel de Ville</t>
  </si>
  <si>
    <t>85 110 - CHANTONNAY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</si>
  <si>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</si>
  <si>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</si>
  <si>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</si>
  <si>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</si>
  <si>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</si>
  <si>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</si>
  <si>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</si>
  <si>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</si>
  <si>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</si>
  <si>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</si>
  <si>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</si>
  <si>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</si>
  <si>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</si>
  <si>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</si>
  <si>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</si>
  <si>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</si>
  <si>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</si>
  <si>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</si>
  <si>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</si>
  <si>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</si>
  <si>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</si>
  <si>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</si>
  <si>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</si>
  <si>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</si>
  <si>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</si>
  <si>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</si>
  <si>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</si>
  <si>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</si>
  <si>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</si>
  <si>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</si>
  <si>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Montant de BASE</t>
  </si>
  <si>
    <t>Montant Option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</si>
</sst>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1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9" fillId="0" borderId="11" xfId="0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9" xfId="0" applyFont="1" applyBorder="1" applyAlignment="1">
      <alignment horizontal="right" vertical="center" wrapText="1"/>
    </xf>
    <xf numFmtId="3" fontId="10" fillId="0" borderId="9" xfId="0" applyNumberFormat="1" applyFont="1" applyBorder="1" applyAlignment="1">
      <alignment horizontal="right" vertical="center" wrapText="1"/>
    </xf>
    <xf numFmtId="4" fontId="10" fillId="0" borderId="12" xfId="0" applyNumberFormat="1" applyFont="1" applyBorder="1" applyAlignment="1" applyProtection="1">
      <alignment vertical="center" wrapText="1"/>
      <protection locked="0"/>
    </xf>
    <xf numFmtId="4" fontId="1" fillId="0" borderId="9" xfId="0" applyNumberFormat="1" applyFont="1" applyBorder="1" applyAlignment="1">
      <alignment vertical="center" wrapText="1"/>
    </xf>
    <xf numFmtId="4" fontId="10" fillId="0" borderId="9" xfId="0" applyNumberFormat="1" applyFont="1" applyBorder="1" applyAlignment="1">
      <alignment horizontal="right" vertical="center" wrapText="1"/>
    </xf>
    <xf numFmtId="0" fontId="11" fillId="0" borderId="11" xfId="0" applyFont="1" applyBorder="1" applyAlignment="1">
      <alignment vertical="center" wrapText="1"/>
    </xf>
    <xf numFmtId="164" fontId="10" fillId="0" borderId="9" xfId="0" applyNumberFormat="1" applyFont="1" applyBorder="1" applyAlignment="1">
      <alignment horizontal="right" vertical="center" wrapText="1"/>
    </xf>
    <xf numFmtId="165" fontId="12" fillId="0" borderId="0" xfId="0" applyNumberFormat="1" applyFont="1" applyAlignment="1">
      <alignment horizontal="right" vertical="center" wrapText="1"/>
    </xf>
    <xf numFmtId="165" fontId="13" fillId="0" borderId="0" xfId="0" applyNumberFormat="1" applyFont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165" fontId="11" fillId="0" borderId="0" xfId="0" applyNumberFormat="1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165" fontId="1" fillId="0" borderId="19" xfId="0" applyNumberFormat="1" applyFont="1" applyBorder="1" applyAlignment="1">
      <alignment vertical="center" wrapText="1"/>
    </xf>
    <xf numFmtId="165" fontId="11" fillId="0" borderId="21" xfId="0" applyNumberFormat="1" applyFont="1" applyBorder="1" applyAlignment="1">
      <alignment vertical="center" wrapText="1"/>
    </xf>
    <xf numFmtId="165" fontId="1" fillId="0" borderId="21" xfId="0" applyNumberFormat="1" applyFont="1" applyBorder="1" applyAlignment="1">
      <alignment vertical="center" wrapText="1"/>
    </xf>
    <xf numFmtId="165" fontId="1" fillId="0" borderId="22" xfId="0" applyNumberFormat="1" applyFont="1" applyBorder="1" applyAlignment="1">
      <alignment vertical="center" wrapText="1"/>
    </xf>
    <xf numFmtId="4" fontId="1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0" fillId="0" borderId="11" xfId="0" applyFont="1" applyBorder="1" applyAlignment="1">
      <alignment horizontal="right" vertical="center" wrapText="1"/>
    </xf>
    <xf numFmtId="164" fontId="10" fillId="0" borderId="11" xfId="0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 wrapText="1"/>
    </xf>
    <xf numFmtId="0" fontId="17" fillId="3" borderId="9" xfId="0" applyFont="1" applyFill="1" applyBorder="1" applyAlignment="1">
      <alignment horizontal="center" vertical="center"/>
    </xf>
    <xf numFmtId="44" fontId="17" fillId="3" borderId="9" xfId="1" applyFont="1" applyFill="1" applyBorder="1" applyAlignment="1">
      <alignment vertical="center"/>
    </xf>
    <xf numFmtId="0" fontId="9" fillId="0" borderId="24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10" xfId="0" applyBorder="1"/>
    <xf numFmtId="0" fontId="7" fillId="0" borderId="0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4" xfId="0" applyBorder="1"/>
    <xf numFmtId="0" fontId="0" fillId="0" borderId="2" xfId="0" applyBorder="1"/>
    <xf numFmtId="0" fontId="17" fillId="4" borderId="9" xfId="0" applyFont="1" applyFill="1" applyBorder="1" applyAlignment="1">
      <alignment horizontal="center" vertical="center"/>
    </xf>
    <xf numFmtId="44" fontId="17" fillId="4" borderId="9" xfId="1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2</xdr:row>
      <xdr:rowOff>9525</xdr:rowOff>
    </xdr:from>
    <xdr:to>
      <xdr:col>7</xdr:col>
      <xdr:colOff>867300</xdr:colOff>
      <xdr:row>8</xdr:row>
      <xdr:rowOff>98818</xdr:rowOff>
    </xdr:to>
    <xdr:pic>
      <xdr:nvPicPr>
        <xdr:cNvPr id="2" name="Picture 1" descr="{58d1df18-6867-4f2d-82c0-f2aa4e483855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19425" y="238125"/>
          <a:ext cx="3420000" cy="775093"/>
        </a:xfrm>
        <a:prstGeom prst="rect">
          <a:avLst/>
        </a:prstGeom>
      </xdr:spPr>
    </xdr:pic>
    <xdr:clientData/>
  </xdr:twoCellAnchor>
  <xdr:twoCellAnchor editAs="oneCell">
    <xdr:from>
      <xdr:col>4</xdr:col>
      <xdr:colOff>109538</xdr:colOff>
      <xdr:row>27</xdr:row>
      <xdr:rowOff>0</xdr:rowOff>
    </xdr:from>
    <xdr:to>
      <xdr:col>7</xdr:col>
      <xdr:colOff>856709</xdr:colOff>
      <xdr:row>44</xdr:row>
      <xdr:rowOff>114043</xdr:rowOff>
    </xdr:to>
    <xdr:pic>
      <xdr:nvPicPr>
        <xdr:cNvPr id="3" name="Picture 2" descr="{dd619fda-2df8-4ce6-8a3d-0b8baeccc726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33713" y="3086100"/>
          <a:ext cx="3395122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27"/>
      <c r="F2" s="27"/>
      <c r="G2" s="27"/>
      <c r="H2" s="27"/>
      <c r="I2" s="8"/>
    </row>
    <row r="3" spans="2:9" ht="9" customHeight="1" x14ac:dyDescent="0.25">
      <c r="B3" s="5"/>
      <c r="C3" s="6"/>
      <c r="D3" s="7"/>
      <c r="E3" s="27"/>
      <c r="F3" s="27"/>
      <c r="G3" s="27"/>
      <c r="H3" s="27"/>
      <c r="I3" s="8"/>
    </row>
    <row r="4" spans="2:9" ht="9" customHeight="1" x14ac:dyDescent="0.25">
      <c r="B4" s="5"/>
      <c r="C4" s="6"/>
      <c r="D4" s="7"/>
      <c r="E4" s="27"/>
      <c r="F4" s="27"/>
      <c r="G4" s="27"/>
      <c r="H4" s="27"/>
      <c r="I4" s="8"/>
    </row>
    <row r="5" spans="2:9" ht="9" customHeight="1" x14ac:dyDescent="0.25">
      <c r="B5" s="5"/>
      <c r="C5" s="6"/>
      <c r="D5" s="7"/>
      <c r="E5" s="27"/>
      <c r="F5" s="27"/>
      <c r="G5" s="27"/>
      <c r="H5" s="27"/>
      <c r="I5" s="8"/>
    </row>
    <row r="6" spans="2:9" ht="9" customHeight="1" x14ac:dyDescent="0.25">
      <c r="B6" s="5"/>
      <c r="C6" s="6"/>
      <c r="D6" s="7"/>
      <c r="E6" s="27"/>
      <c r="F6" s="27"/>
      <c r="G6" s="27"/>
      <c r="H6" s="27"/>
      <c r="I6" s="8"/>
    </row>
    <row r="7" spans="2:9" ht="9" customHeight="1" x14ac:dyDescent="0.25">
      <c r="B7" s="5"/>
      <c r="C7" s="6"/>
      <c r="D7" s="7"/>
      <c r="E7" s="27"/>
      <c r="F7" s="27"/>
      <c r="G7" s="27"/>
      <c r="H7" s="27"/>
      <c r="I7" s="8"/>
    </row>
    <row r="8" spans="2:9" ht="9" customHeight="1" x14ac:dyDescent="0.25">
      <c r="B8" s="5"/>
      <c r="C8" s="6"/>
      <c r="D8" s="7"/>
      <c r="E8" s="27"/>
      <c r="F8" s="27"/>
      <c r="G8" s="27"/>
      <c r="H8" s="27"/>
      <c r="I8" s="8"/>
    </row>
    <row r="9" spans="2:9" ht="9" customHeight="1" x14ac:dyDescent="0.25">
      <c r="B9" s="5"/>
      <c r="C9" s="6"/>
      <c r="D9" s="7"/>
      <c r="E9" s="27"/>
      <c r="F9" s="27"/>
      <c r="G9" s="27"/>
      <c r="H9" s="27"/>
      <c r="I9" s="8"/>
    </row>
    <row r="10" spans="2:9" ht="9" customHeight="1" x14ac:dyDescent="0.25">
      <c r="B10" s="5"/>
      <c r="C10" s="6"/>
      <c r="D10" s="7"/>
      <c r="E10" s="27"/>
      <c r="F10" s="27"/>
      <c r="G10" s="27"/>
      <c r="H10" s="27"/>
      <c r="I10" s="8"/>
    </row>
    <row r="11" spans="2:9" ht="9" customHeight="1" x14ac:dyDescent="0.25">
      <c r="B11" s="5"/>
      <c r="C11" s="6"/>
      <c r="D11" s="7"/>
      <c r="E11" s="28" t="str">
        <f>IF(Paramètres!C5&lt;&gt;"",Paramètres!C5,"")</f>
        <v>Construction d'un transformateur</v>
      </c>
      <c r="F11" s="28"/>
      <c r="G11" s="28"/>
      <c r="H11" s="28"/>
      <c r="I11" s="8"/>
    </row>
    <row r="12" spans="2:9" ht="9" customHeight="1" x14ac:dyDescent="0.25">
      <c r="B12" s="5"/>
      <c r="C12" s="6"/>
      <c r="D12" s="7"/>
      <c r="E12" s="28"/>
      <c r="F12" s="28"/>
      <c r="G12" s="28"/>
      <c r="H12" s="28"/>
      <c r="I12" s="8"/>
    </row>
    <row r="13" spans="2:9" ht="9" customHeight="1" x14ac:dyDescent="0.25">
      <c r="B13" s="5"/>
      <c r="C13" s="6"/>
      <c r="D13" s="7"/>
      <c r="E13" s="28"/>
      <c r="F13" s="28"/>
      <c r="G13" s="28"/>
      <c r="H13" s="28"/>
      <c r="I13" s="8"/>
    </row>
    <row r="14" spans="2:9" ht="9" customHeight="1" x14ac:dyDescent="0.25">
      <c r="B14" s="5"/>
      <c r="C14" s="6"/>
      <c r="D14" s="7"/>
      <c r="E14" s="28"/>
      <c r="F14" s="28"/>
      <c r="G14" s="28"/>
      <c r="H14" s="28"/>
      <c r="I14" s="8"/>
    </row>
    <row r="15" spans="2:9" ht="9" customHeight="1" x14ac:dyDescent="0.25">
      <c r="B15" s="5"/>
      <c r="C15" s="6"/>
      <c r="D15" s="7"/>
      <c r="E15" s="28"/>
      <c r="F15" s="28"/>
      <c r="G15" s="28"/>
      <c r="H15" s="28"/>
      <c r="I15" s="8"/>
    </row>
    <row r="16" spans="2:9" ht="9" customHeight="1" x14ac:dyDescent="0.25">
      <c r="B16" s="5"/>
      <c r="C16" s="6"/>
      <c r="D16" s="7"/>
      <c r="E16" s="28"/>
      <c r="F16" s="28"/>
      <c r="G16" s="28"/>
      <c r="H16" s="28"/>
      <c r="I16" s="8"/>
    </row>
    <row r="17" spans="2:9" ht="9" customHeight="1" x14ac:dyDescent="0.25">
      <c r="B17" s="5"/>
      <c r="C17" s="6"/>
      <c r="D17" s="7"/>
      <c r="E17" s="28"/>
      <c r="F17" s="28"/>
      <c r="G17" s="28"/>
      <c r="H17" s="28"/>
      <c r="I17" s="8"/>
    </row>
    <row r="18" spans="2:9" ht="9" customHeight="1" x14ac:dyDescent="0.25">
      <c r="B18" s="5"/>
      <c r="C18" s="6"/>
      <c r="D18" s="7"/>
      <c r="E18" s="28"/>
      <c r="F18" s="28"/>
      <c r="G18" s="28"/>
      <c r="H18" s="28"/>
      <c r="I18" s="8"/>
    </row>
    <row r="19" spans="2:9" ht="9" customHeight="1" x14ac:dyDescent="0.25">
      <c r="B19" s="5"/>
      <c r="C19" s="6"/>
      <c r="D19" s="7"/>
      <c r="E19" s="28"/>
      <c r="F19" s="28"/>
      <c r="G19" s="28"/>
      <c r="H19" s="28"/>
      <c r="I19" s="8"/>
    </row>
    <row r="20" spans="2:9" ht="9" customHeight="1" x14ac:dyDescent="0.25">
      <c r="B20" s="5"/>
      <c r="C20" s="6"/>
      <c r="D20" s="7"/>
      <c r="E20" s="28" t="str">
        <f>IF(Paramètres!C24&lt;&gt;"",Paramètres!C24,"") &amp; CHAR(10) &amp; IF(Paramètres!C26&lt;&gt;"",Paramètres!C26,"") &amp; CHAR(10) &amp; IF(Paramètres!C28&lt;&gt;"",Paramètres!C28,"")</f>
        <v xml:space="preserve">Place de l'Hôtel de Ville
85 110 - CHANTONNAY
</v>
      </c>
      <c r="F20" s="28"/>
      <c r="G20" s="28"/>
      <c r="H20" s="28"/>
      <c r="I20" s="8"/>
    </row>
    <row r="21" spans="2:9" ht="9" customHeight="1" x14ac:dyDescent="0.25">
      <c r="B21" s="5"/>
      <c r="C21" s="6"/>
      <c r="D21" s="7"/>
      <c r="E21" s="28"/>
      <c r="F21" s="28"/>
      <c r="G21" s="28"/>
      <c r="H21" s="28"/>
      <c r="I21" s="8"/>
    </row>
    <row r="22" spans="2:9" ht="9" customHeight="1" x14ac:dyDescent="0.25">
      <c r="B22" s="5"/>
      <c r="C22" s="6"/>
      <c r="D22" s="7"/>
      <c r="E22" s="28"/>
      <c r="F22" s="28"/>
      <c r="G22" s="28"/>
      <c r="H22" s="28"/>
      <c r="I22" s="8"/>
    </row>
    <row r="23" spans="2:9" ht="9" customHeight="1" x14ac:dyDescent="0.25">
      <c r="B23" s="5"/>
      <c r="C23" s="6"/>
      <c r="D23" s="7"/>
      <c r="E23" s="28"/>
      <c r="F23" s="28"/>
      <c r="G23" s="28"/>
      <c r="H23" s="28"/>
      <c r="I23" s="8"/>
    </row>
    <row r="24" spans="2:9" ht="9" customHeight="1" x14ac:dyDescent="0.25">
      <c r="B24" s="5"/>
      <c r="C24" s="6"/>
      <c r="D24" s="7"/>
      <c r="E24" s="28"/>
      <c r="F24" s="28"/>
      <c r="G24" s="28"/>
      <c r="H24" s="28"/>
      <c r="I24" s="8"/>
    </row>
    <row r="25" spans="2:9" ht="9" customHeight="1" x14ac:dyDescent="0.25">
      <c r="B25" s="5"/>
      <c r="C25" s="6"/>
      <c r="D25" s="7"/>
      <c r="E25" s="28"/>
      <c r="F25" s="28"/>
      <c r="G25" s="28"/>
      <c r="H25" s="28"/>
      <c r="I25" s="8"/>
    </row>
    <row r="26" spans="2:9" ht="9" customHeight="1" x14ac:dyDescent="0.25">
      <c r="B26" s="5"/>
      <c r="C26" s="6"/>
      <c r="D26" s="7"/>
      <c r="E26" s="28"/>
      <c r="F26" s="28"/>
      <c r="G26" s="28"/>
      <c r="H26" s="28"/>
      <c r="I26" s="8"/>
    </row>
    <row r="27" spans="2:9" ht="9" customHeight="1" x14ac:dyDescent="0.25">
      <c r="B27" s="5"/>
      <c r="C27" s="6"/>
      <c r="D27" s="7"/>
      <c r="E27" s="28"/>
      <c r="F27" s="28"/>
      <c r="G27" s="28"/>
      <c r="H27" s="28"/>
      <c r="I27" s="8"/>
    </row>
    <row r="28" spans="2:9" ht="9" customHeight="1" x14ac:dyDescent="0.25">
      <c r="B28" s="5"/>
      <c r="C28" s="6"/>
      <c r="D28" s="7"/>
      <c r="E28" s="27"/>
      <c r="F28" s="27"/>
      <c r="G28" s="27"/>
      <c r="H28" s="27"/>
      <c r="I28" s="8"/>
    </row>
    <row r="29" spans="2:9" ht="9" customHeight="1" x14ac:dyDescent="0.25">
      <c r="B29" s="5"/>
      <c r="C29" s="6"/>
      <c r="D29" s="7"/>
      <c r="E29" s="27"/>
      <c r="F29" s="27"/>
      <c r="G29" s="27"/>
      <c r="H29" s="27"/>
      <c r="I29" s="8"/>
    </row>
    <row r="30" spans="2:9" ht="9" customHeight="1" x14ac:dyDescent="0.25">
      <c r="B30" s="5"/>
      <c r="C30" s="6"/>
      <c r="D30" s="7"/>
      <c r="E30" s="27"/>
      <c r="F30" s="27"/>
      <c r="G30" s="27"/>
      <c r="H30" s="27"/>
      <c r="I30" s="8"/>
    </row>
    <row r="31" spans="2:9" ht="9" customHeight="1" x14ac:dyDescent="0.25">
      <c r="B31" s="5"/>
      <c r="C31" s="6"/>
      <c r="D31" s="7"/>
      <c r="E31" s="27"/>
      <c r="F31" s="27"/>
      <c r="G31" s="27"/>
      <c r="H31" s="27"/>
      <c r="I31" s="8"/>
    </row>
    <row r="32" spans="2:9" ht="9" customHeight="1" x14ac:dyDescent="0.25">
      <c r="B32" s="5"/>
      <c r="C32" s="6"/>
      <c r="D32" s="7"/>
      <c r="E32" s="27"/>
      <c r="F32" s="27"/>
      <c r="G32" s="27"/>
      <c r="H32" s="27"/>
      <c r="I32" s="8"/>
    </row>
    <row r="33" spans="2:9" ht="9" customHeight="1" x14ac:dyDescent="0.25">
      <c r="B33" s="5"/>
      <c r="C33" s="6"/>
      <c r="D33" s="7"/>
      <c r="E33" s="27"/>
      <c r="F33" s="27"/>
      <c r="G33" s="27"/>
      <c r="H33" s="27"/>
      <c r="I33" s="8"/>
    </row>
    <row r="34" spans="2:9" ht="9" customHeight="1" x14ac:dyDescent="0.25">
      <c r="B34" s="5"/>
      <c r="C34" s="6"/>
      <c r="D34" s="7"/>
      <c r="E34" s="27"/>
      <c r="F34" s="27"/>
      <c r="G34" s="27"/>
      <c r="H34" s="27"/>
      <c r="I34" s="8"/>
    </row>
    <row r="35" spans="2:9" ht="9" customHeight="1" x14ac:dyDescent="0.25">
      <c r="B35" s="5"/>
      <c r="C35" s="6"/>
      <c r="D35" s="7"/>
      <c r="E35" s="27"/>
      <c r="F35" s="27"/>
      <c r="G35" s="27"/>
      <c r="H35" s="27"/>
      <c r="I35" s="8"/>
    </row>
    <row r="36" spans="2:9" ht="9" customHeight="1" x14ac:dyDescent="0.25">
      <c r="B36" s="5"/>
      <c r="C36" s="6"/>
      <c r="D36" s="7"/>
      <c r="E36" s="27"/>
      <c r="F36" s="27"/>
      <c r="G36" s="27"/>
      <c r="H36" s="27"/>
      <c r="I36" s="8"/>
    </row>
    <row r="37" spans="2:9" ht="9" customHeight="1" x14ac:dyDescent="0.25">
      <c r="B37" s="5"/>
      <c r="C37" s="6"/>
      <c r="D37" s="7"/>
      <c r="E37" s="27"/>
      <c r="F37" s="27"/>
      <c r="G37" s="27"/>
      <c r="H37" s="27"/>
      <c r="I37" s="8"/>
    </row>
    <row r="38" spans="2:9" ht="9" customHeight="1" x14ac:dyDescent="0.25">
      <c r="B38" s="5"/>
      <c r="C38" s="6"/>
      <c r="D38" s="7"/>
      <c r="E38" s="27"/>
      <c r="F38" s="27"/>
      <c r="G38" s="27"/>
      <c r="H38" s="27"/>
      <c r="I38" s="8"/>
    </row>
    <row r="39" spans="2:9" ht="9" customHeight="1" x14ac:dyDescent="0.25">
      <c r="B39" s="5"/>
      <c r="C39" s="6"/>
      <c r="D39" s="7"/>
      <c r="E39" s="27"/>
      <c r="F39" s="27"/>
      <c r="G39" s="27"/>
      <c r="H39" s="27"/>
      <c r="I39" s="8"/>
    </row>
    <row r="40" spans="2:9" ht="9" customHeight="1" x14ac:dyDescent="0.25">
      <c r="B40" s="5"/>
      <c r="C40" s="6"/>
      <c r="D40" s="7"/>
      <c r="E40" s="27"/>
      <c r="F40" s="27"/>
      <c r="G40" s="27"/>
      <c r="H40" s="27"/>
      <c r="I40" s="8"/>
    </row>
    <row r="41" spans="2:9" ht="9" customHeight="1" x14ac:dyDescent="0.25">
      <c r="B41" s="5"/>
      <c r="C41" s="6"/>
      <c r="D41" s="7"/>
      <c r="E41" s="27"/>
      <c r="F41" s="27"/>
      <c r="G41" s="27"/>
      <c r="H41" s="27"/>
      <c r="I41" s="8"/>
    </row>
    <row r="42" spans="2:9" ht="9" customHeight="1" x14ac:dyDescent="0.25">
      <c r="B42" s="5"/>
      <c r="C42" s="6"/>
      <c r="D42" s="7"/>
      <c r="E42" s="27"/>
      <c r="F42" s="27"/>
      <c r="G42" s="27"/>
      <c r="H42" s="27"/>
      <c r="I42" s="8"/>
    </row>
    <row r="43" spans="2:9" ht="9" customHeight="1" x14ac:dyDescent="0.25">
      <c r="B43" s="5"/>
      <c r="C43" s="6"/>
      <c r="D43" s="7"/>
      <c r="E43" s="27"/>
      <c r="F43" s="27"/>
      <c r="G43" s="27"/>
      <c r="H43" s="27"/>
      <c r="I43" s="8"/>
    </row>
    <row r="44" spans="2:9" ht="9" customHeight="1" x14ac:dyDescent="0.25">
      <c r="B44" s="5"/>
      <c r="C44" s="6"/>
      <c r="D44" s="7"/>
      <c r="E44" s="27"/>
      <c r="F44" s="27"/>
      <c r="G44" s="27"/>
      <c r="H44" s="27"/>
      <c r="I44" s="8"/>
    </row>
    <row r="45" spans="2:9" ht="9" customHeight="1" x14ac:dyDescent="0.25">
      <c r="B45" s="5"/>
      <c r="C45" s="6"/>
      <c r="D45" s="7"/>
      <c r="E45" s="27"/>
      <c r="F45" s="27"/>
      <c r="G45" s="27"/>
      <c r="H45" s="2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39" t="s">
        <v>4</v>
      </c>
      <c r="F47" s="27"/>
      <c r="G47" s="27"/>
      <c r="H47" s="27"/>
      <c r="I47" s="8"/>
    </row>
    <row r="48" spans="2:9" ht="9" customHeight="1" x14ac:dyDescent="0.25">
      <c r="B48" s="5"/>
      <c r="C48" s="6"/>
      <c r="D48" s="7"/>
      <c r="E48" s="27"/>
      <c r="F48" s="27"/>
      <c r="G48" s="27"/>
      <c r="H48" s="27"/>
      <c r="I48" s="8"/>
    </row>
    <row r="49" spans="2:9" ht="9" customHeight="1" x14ac:dyDescent="0.25">
      <c r="B49" s="5"/>
      <c r="C49" s="6"/>
      <c r="D49" s="7"/>
      <c r="E49" s="27"/>
      <c r="F49" s="27"/>
      <c r="G49" s="27"/>
      <c r="H49" s="27"/>
      <c r="I49" s="8"/>
    </row>
    <row r="50" spans="2:9" ht="9" customHeight="1" x14ac:dyDescent="0.25">
      <c r="B50" s="5"/>
      <c r="C50" s="6"/>
      <c r="D50" s="7"/>
      <c r="E50" s="27"/>
      <c r="F50" s="27"/>
      <c r="G50" s="27"/>
      <c r="H50" s="27"/>
      <c r="I50" s="8"/>
    </row>
    <row r="51" spans="2:9" ht="9" customHeight="1" x14ac:dyDescent="0.25">
      <c r="B51" s="5"/>
      <c r="C51" s="6"/>
      <c r="D51" s="7"/>
      <c r="E51" s="27"/>
      <c r="F51" s="27"/>
      <c r="G51" s="27"/>
      <c r="H51" s="27"/>
      <c r="I51" s="8"/>
    </row>
    <row r="52" spans="2:9" ht="9" customHeight="1" x14ac:dyDescent="0.25">
      <c r="B52" s="5"/>
      <c r="C52" s="6"/>
      <c r="D52" s="7"/>
      <c r="E52" s="27"/>
      <c r="F52" s="27"/>
      <c r="G52" s="27"/>
      <c r="H52" s="27"/>
      <c r="I52" s="8"/>
    </row>
    <row r="53" spans="2:9" ht="9" customHeight="1" x14ac:dyDescent="0.25">
      <c r="B53" s="5"/>
      <c r="C53" s="6"/>
      <c r="D53" s="7"/>
      <c r="E53" s="27"/>
      <c r="F53" s="27"/>
      <c r="G53" s="27"/>
      <c r="H53" s="27"/>
      <c r="I53" s="8"/>
    </row>
    <row r="54" spans="2:9" ht="9" customHeight="1" x14ac:dyDescent="0.25">
      <c r="B54" s="5"/>
      <c r="C54" s="6"/>
      <c r="D54" s="7"/>
      <c r="E54" s="27"/>
      <c r="F54" s="27"/>
      <c r="G54" s="27"/>
      <c r="H54" s="27"/>
      <c r="I54" s="8"/>
    </row>
    <row r="55" spans="2:9" ht="9" customHeight="1" x14ac:dyDescent="0.25">
      <c r="B55" s="5"/>
      <c r="C55" s="6"/>
      <c r="D55" s="7"/>
      <c r="E55" s="27"/>
      <c r="F55" s="27"/>
      <c r="G55" s="27"/>
      <c r="H55" s="27"/>
      <c r="I55" s="8"/>
    </row>
    <row r="56" spans="2:9" ht="9" customHeight="1" x14ac:dyDescent="0.25">
      <c r="B56" s="5"/>
      <c r="C56" s="6"/>
      <c r="D56" s="7"/>
      <c r="E56" s="27"/>
      <c r="F56" s="27"/>
      <c r="G56" s="27"/>
      <c r="H56" s="27"/>
      <c r="I56" s="8"/>
    </row>
    <row r="57" spans="2:9" ht="9" customHeight="1" x14ac:dyDescent="0.25">
      <c r="B57" s="5"/>
      <c r="C57" s="6"/>
      <c r="D57" s="7"/>
      <c r="E57" s="27"/>
      <c r="F57" s="27"/>
      <c r="G57" s="27"/>
      <c r="H57" s="27"/>
      <c r="I57" s="8"/>
    </row>
    <row r="58" spans="2:9" ht="9" customHeight="1" x14ac:dyDescent="0.25">
      <c r="B58" s="5"/>
      <c r="C58" s="6"/>
      <c r="D58" s="7"/>
      <c r="E58" s="27"/>
      <c r="F58" s="27"/>
      <c r="G58" s="27"/>
      <c r="H58" s="2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29" t="str">
        <f>IF(Paramètres!C9&lt;&gt;"",Paramètres!C9,"")</f>
        <v>Lot n°03</v>
      </c>
      <c r="F60" s="29"/>
      <c r="G60" s="29"/>
      <c r="H60" s="29"/>
      <c r="I60" s="8"/>
    </row>
    <row r="61" spans="2:9" ht="9" customHeight="1" x14ac:dyDescent="0.25">
      <c r="B61" s="5"/>
      <c r="C61" s="6"/>
      <c r="D61" s="7"/>
      <c r="E61" s="29"/>
      <c r="F61" s="29"/>
      <c r="G61" s="29"/>
      <c r="H61" s="29"/>
      <c r="I61" s="8"/>
    </row>
    <row r="62" spans="2:9" ht="9" customHeight="1" x14ac:dyDescent="0.25">
      <c r="B62" s="5"/>
      <c r="C62" s="6"/>
      <c r="D62" s="7"/>
      <c r="E62" s="29"/>
      <c r="F62" s="29"/>
      <c r="G62" s="29"/>
      <c r="H62" s="29"/>
      <c r="I62" s="8"/>
    </row>
    <row r="63" spans="2:9" ht="9" customHeight="1" x14ac:dyDescent="0.25">
      <c r="B63" s="5"/>
      <c r="C63" s="6"/>
      <c r="D63" s="7"/>
      <c r="E63" s="29" t="str">
        <f>IF(Paramètres!C11&lt;&gt;"",Paramètres!C11,"")</f>
        <v>COUVERTURE TUILES</v>
      </c>
      <c r="F63" s="29"/>
      <c r="G63" s="29"/>
      <c r="H63" s="29"/>
      <c r="I63" s="8"/>
    </row>
    <row r="64" spans="2:9" ht="9" customHeight="1" x14ac:dyDescent="0.25">
      <c r="B64" s="40" t="s">
        <v>7</v>
      </c>
      <c r="C64" s="41"/>
      <c r="D64" s="7"/>
      <c r="E64" s="29"/>
      <c r="F64" s="29"/>
      <c r="G64" s="29"/>
      <c r="H64" s="29"/>
      <c r="I64" s="8"/>
    </row>
    <row r="65" spans="2:9" ht="9" customHeight="1" x14ac:dyDescent="0.25">
      <c r="B65" s="42"/>
      <c r="C65" s="41"/>
      <c r="D65" s="7"/>
      <c r="E65" s="29"/>
      <c r="F65" s="29"/>
      <c r="G65" s="29"/>
      <c r="H65" s="29"/>
      <c r="I65" s="8"/>
    </row>
    <row r="66" spans="2:9" ht="9" customHeight="1" x14ac:dyDescent="0.25">
      <c r="B66" s="42"/>
      <c r="C66" s="41"/>
      <c r="D66" s="7"/>
      <c r="E66" s="29"/>
      <c r="F66" s="29"/>
      <c r="G66" s="29"/>
      <c r="H66" s="29"/>
      <c r="I66" s="8"/>
    </row>
    <row r="67" spans="2:9" ht="9" customHeight="1" x14ac:dyDescent="0.25">
      <c r="B67" s="42"/>
      <c r="C67" s="41"/>
      <c r="D67" s="7"/>
      <c r="E67" s="29"/>
      <c r="F67" s="29"/>
      <c r="G67" s="29"/>
      <c r="H67" s="29"/>
      <c r="I67" s="8"/>
    </row>
    <row r="68" spans="2:9" ht="9" customHeight="1" x14ac:dyDescent="0.25">
      <c r="B68" s="42"/>
      <c r="C68" s="41"/>
      <c r="D68" s="7"/>
      <c r="E68" s="29"/>
      <c r="F68" s="29"/>
      <c r="G68" s="29"/>
      <c r="H68" s="29"/>
      <c r="I68" s="8"/>
    </row>
    <row r="69" spans="2:9" ht="9" customHeight="1" x14ac:dyDescent="0.25">
      <c r="B69" s="42"/>
      <c r="C69" s="41"/>
      <c r="D69" s="7"/>
      <c r="E69" s="29"/>
      <c r="F69" s="29"/>
      <c r="G69" s="29"/>
      <c r="H69" s="29"/>
      <c r="I69" s="8"/>
    </row>
    <row r="70" spans="2:9" ht="9" customHeight="1" x14ac:dyDescent="0.25">
      <c r="B70" s="42"/>
      <c r="C70" s="41"/>
      <c r="D70" s="7"/>
      <c r="E70" s="30" t="str">
        <f>IF(Paramètres!C3&lt;&gt;"",Paramètres!C3,"")</f>
        <v>DECOMPOSITION DU PRIX GLOBAL ET FORFAITAIRE (D.P.G.F)</v>
      </c>
      <c r="F70" s="31"/>
      <c r="G70" s="31"/>
      <c r="H70" s="32"/>
      <c r="I70" s="8"/>
    </row>
    <row r="71" spans="2:9" ht="9" customHeight="1" x14ac:dyDescent="0.25">
      <c r="B71" s="40" t="s">
        <v>6</v>
      </c>
      <c r="C71" s="41"/>
      <c r="D71" s="7"/>
      <c r="E71" s="33"/>
      <c r="F71" s="28"/>
      <c r="G71" s="28"/>
      <c r="H71" s="34"/>
      <c r="I71" s="8"/>
    </row>
    <row r="72" spans="2:9" ht="9" customHeight="1" x14ac:dyDescent="0.25">
      <c r="B72" s="42"/>
      <c r="C72" s="41"/>
      <c r="D72" s="7"/>
      <c r="E72" s="33"/>
      <c r="F72" s="28"/>
      <c r="G72" s="28"/>
      <c r="H72" s="34"/>
      <c r="I72" s="8"/>
    </row>
    <row r="73" spans="2:9" ht="9" customHeight="1" x14ac:dyDescent="0.25">
      <c r="B73" s="42"/>
      <c r="C73" s="41"/>
      <c r="D73" s="7"/>
      <c r="E73" s="33"/>
      <c r="F73" s="28"/>
      <c r="G73" s="28"/>
      <c r="H73" s="34"/>
      <c r="I73" s="8"/>
    </row>
    <row r="74" spans="2:9" ht="9" customHeight="1" x14ac:dyDescent="0.25">
      <c r="B74" s="42"/>
      <c r="C74" s="41"/>
      <c r="D74" s="7"/>
      <c r="E74" s="33"/>
      <c r="F74" s="28"/>
      <c r="G74" s="28"/>
      <c r="H74" s="34"/>
      <c r="I74" s="8"/>
    </row>
    <row r="75" spans="2:9" ht="9" customHeight="1" x14ac:dyDescent="0.25">
      <c r="B75" s="42"/>
      <c r="C75" s="41"/>
      <c r="D75" s="7"/>
      <c r="E75" s="33"/>
      <c r="F75" s="28"/>
      <c r="G75" s="28"/>
      <c r="H75" s="34"/>
      <c r="I75" s="8"/>
    </row>
    <row r="76" spans="2:9" ht="9" customHeight="1" x14ac:dyDescent="0.25">
      <c r="B76" s="42"/>
      <c r="C76" s="41"/>
      <c r="D76" s="7"/>
      <c r="E76" s="35"/>
      <c r="F76" s="36"/>
      <c r="G76" s="36"/>
      <c r="H76" s="37"/>
      <c r="I76" s="8"/>
    </row>
    <row r="77" spans="2:9" ht="9" customHeight="1" x14ac:dyDescent="0.25">
      <c r="B77" s="42"/>
      <c r="C77" s="41"/>
      <c r="D77" s="7"/>
      <c r="E77" s="7"/>
      <c r="F77" s="7"/>
      <c r="G77" s="7"/>
      <c r="H77" s="7"/>
      <c r="I77" s="8"/>
    </row>
    <row r="78" spans="2:9" ht="9" customHeight="1" x14ac:dyDescent="0.25">
      <c r="B78" s="40" t="s">
        <v>5</v>
      </c>
      <c r="C78" s="41"/>
      <c r="D78" s="7"/>
      <c r="E78" s="7"/>
      <c r="F78" s="38" t="s">
        <v>0</v>
      </c>
      <c r="G78" s="38" t="str">
        <f>IF(Paramètres!C7&lt;&gt;"",Paramètres!C7,"")</f>
        <v>SA85 24.0805</v>
      </c>
      <c r="H78" s="7"/>
      <c r="I78" s="8"/>
    </row>
    <row r="79" spans="2:9" ht="9" customHeight="1" x14ac:dyDescent="0.25">
      <c r="B79" s="42"/>
      <c r="C79" s="41"/>
      <c r="D79" s="7"/>
      <c r="E79" s="7"/>
      <c r="F79" s="38"/>
      <c r="G79" s="38"/>
      <c r="H79" s="7"/>
      <c r="I79" s="8"/>
    </row>
    <row r="80" spans="2:9" ht="9" customHeight="1" x14ac:dyDescent="0.25">
      <c r="B80" s="42"/>
      <c r="C80" s="41"/>
      <c r="D80" s="7"/>
      <c r="E80" s="7"/>
      <c r="F80" s="38" t="s">
        <v>1</v>
      </c>
      <c r="G80" s="38" t="str">
        <f>IF(Paramètres!C13&lt;&gt;"",Paramètres!C13,"")</f>
        <v>17/01/2025</v>
      </c>
      <c r="H80" s="7"/>
      <c r="I80" s="8"/>
    </row>
    <row r="81" spans="2:9" ht="9" customHeight="1" x14ac:dyDescent="0.25">
      <c r="B81" s="42"/>
      <c r="C81" s="41"/>
      <c r="D81" s="7"/>
      <c r="E81" s="7"/>
      <c r="F81" s="38"/>
      <c r="G81" s="38"/>
      <c r="H81" s="7"/>
      <c r="I81" s="8"/>
    </row>
    <row r="82" spans="2:9" ht="9" customHeight="1" x14ac:dyDescent="0.25">
      <c r="B82" s="42"/>
      <c r="C82" s="41"/>
      <c r="D82" s="7"/>
      <c r="E82" s="7"/>
      <c r="F82" s="38" t="s">
        <v>2</v>
      </c>
      <c r="G82" s="38" t="str">
        <f>IF(Paramètres!C15&lt;&gt;"",Paramètres!C15,"")</f>
        <v>DCE</v>
      </c>
      <c r="H82" s="7"/>
      <c r="I82" s="8"/>
    </row>
    <row r="83" spans="2:9" ht="9" customHeight="1" x14ac:dyDescent="0.25">
      <c r="B83" s="42"/>
      <c r="C83" s="41"/>
      <c r="D83" s="7"/>
      <c r="E83" s="7"/>
      <c r="F83" s="38"/>
      <c r="G83" s="38"/>
      <c r="H83" s="7"/>
      <c r="I83" s="8"/>
    </row>
    <row r="84" spans="2:9" ht="9" customHeight="1" x14ac:dyDescent="0.25">
      <c r="B84" s="42"/>
      <c r="C84" s="41"/>
      <c r="D84" s="7"/>
      <c r="E84" s="7"/>
      <c r="F84" s="38" t="s">
        <v>3</v>
      </c>
      <c r="G84" s="3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38"/>
      <c r="G85" s="3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B78:C84"/>
    <mergeCell ref="B71:C77"/>
    <mergeCell ref="B64:C70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7"/>
  <sheetViews>
    <sheetView showGridLines="0" tabSelected="1" topLeftCell="B1" workbookViewId="0">
      <pane ySplit="3" topLeftCell="A4" activePane="bottomLeft" state="frozen"/>
      <selection pane="bottomLeft" activeCell="F66" sqref="F66:J66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5" width="8.140625" customWidth="1"/>
    <col min="6" max="7" width="8.140625" style="75" customWidth="1"/>
    <col min="8" max="8" width="0" style="75" hidden="1" customWidth="1"/>
    <col min="9" max="10" width="12.5703125" style="75" customWidth="1"/>
    <col min="11" max="17" width="0" hidden="1" customWidth="1"/>
    <col min="18" max="69" width="10.7109375" customWidth="1"/>
  </cols>
  <sheetData>
    <row r="1" spans="1:17" hidden="1" x14ac:dyDescent="0.25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2" t="s">
        <v>13</v>
      </c>
      <c r="G1" s="72" t="s">
        <v>14</v>
      </c>
      <c r="H1" s="72" t="s">
        <v>15</v>
      </c>
      <c r="I1" s="72" t="s">
        <v>16</v>
      </c>
      <c r="J1" s="72" t="s">
        <v>17</v>
      </c>
      <c r="K1" s="7" t="s">
        <v>18</v>
      </c>
      <c r="M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</row>
    <row r="3" spans="1:17" ht="22.5" x14ac:dyDescent="0.25">
      <c r="A3" s="7" t="s">
        <v>24</v>
      </c>
      <c r="B3" s="13" t="s">
        <v>25</v>
      </c>
      <c r="C3" s="43" t="s">
        <v>26</v>
      </c>
      <c r="D3" s="43"/>
      <c r="E3" s="43"/>
      <c r="F3" s="73" t="s">
        <v>13</v>
      </c>
      <c r="G3" s="73" t="s">
        <v>27</v>
      </c>
      <c r="H3" s="73" t="s">
        <v>28</v>
      </c>
      <c r="I3" s="73" t="s">
        <v>29</v>
      </c>
      <c r="J3" s="73" t="s">
        <v>30</v>
      </c>
      <c r="K3" s="13" t="s">
        <v>31</v>
      </c>
      <c r="L3" s="13" t="s">
        <v>32</v>
      </c>
      <c r="M3" s="13" t="s">
        <v>33</v>
      </c>
      <c r="N3" s="13" t="s">
        <v>34</v>
      </c>
      <c r="O3" s="13" t="s">
        <v>35</v>
      </c>
      <c r="P3" s="13" t="s">
        <v>36</v>
      </c>
      <c r="Q3" s="13" t="s">
        <v>37</v>
      </c>
    </row>
    <row r="4" spans="1:17" ht="18.600000000000001" customHeight="1" x14ac:dyDescent="0.25">
      <c r="A4" s="7">
        <v>2</v>
      </c>
      <c r="B4" s="14" t="s">
        <v>38</v>
      </c>
      <c r="C4" s="44" t="s">
        <v>39</v>
      </c>
      <c r="D4" s="44"/>
      <c r="E4" s="44"/>
      <c r="F4" s="74"/>
      <c r="G4" s="74"/>
      <c r="H4" s="74"/>
      <c r="I4" s="74"/>
      <c r="J4" s="74"/>
      <c r="K4" s="7"/>
    </row>
    <row r="5" spans="1:17" ht="18.600000000000001" customHeight="1" x14ac:dyDescent="0.25">
      <c r="A5" s="7">
        <v>3</v>
      </c>
      <c r="B5" s="15">
        <v>2</v>
      </c>
      <c r="C5" s="45" t="s">
        <v>41</v>
      </c>
      <c r="D5" s="45"/>
      <c r="E5" s="45"/>
      <c r="F5" s="76"/>
      <c r="G5" s="76"/>
      <c r="H5" s="76"/>
      <c r="I5" s="76"/>
      <c r="J5" s="76"/>
      <c r="K5" s="7"/>
    </row>
    <row r="6" spans="1:17" x14ac:dyDescent="0.25">
      <c r="A6" s="7">
        <v>4</v>
      </c>
      <c r="B6" s="15" t="s">
        <v>42</v>
      </c>
      <c r="C6" s="46" t="s">
        <v>43</v>
      </c>
      <c r="D6" s="46"/>
      <c r="E6" s="46"/>
      <c r="F6" s="77"/>
      <c r="G6" s="77"/>
      <c r="H6" s="77"/>
      <c r="I6" s="77"/>
      <c r="J6" s="77"/>
      <c r="K6" s="7"/>
    </row>
    <row r="7" spans="1:17" ht="15.75" thickBot="1" x14ac:dyDescent="0.3">
      <c r="A7" s="7">
        <v>4</v>
      </c>
      <c r="B7" s="15" t="s">
        <v>44</v>
      </c>
      <c r="C7" s="46" t="s">
        <v>45</v>
      </c>
      <c r="D7" s="46"/>
      <c r="E7" s="46"/>
      <c r="F7" s="77"/>
      <c r="G7" s="77"/>
      <c r="H7" s="77"/>
      <c r="I7" s="77"/>
      <c r="J7" s="77"/>
      <c r="K7" s="7"/>
    </row>
    <row r="8" spans="1:17" ht="27.2" customHeight="1" thickTop="1" thickBot="1" x14ac:dyDescent="0.3">
      <c r="A8" s="7">
        <v>9</v>
      </c>
      <c r="B8" s="17"/>
      <c r="C8" s="47" t="s">
        <v>46</v>
      </c>
      <c r="D8" s="48"/>
      <c r="E8" s="48"/>
      <c r="F8" s="78" t="s">
        <v>47</v>
      </c>
      <c r="G8" s="79">
        <v>1</v>
      </c>
      <c r="H8" s="79"/>
      <c r="I8" s="80"/>
      <c r="J8" s="81" t="str">
        <f>IF(G8*I8=0,"",G8*I8)</f>
        <v/>
      </c>
      <c r="K8" s="7"/>
      <c r="M8" s="18">
        <v>0.2</v>
      </c>
      <c r="Q8" s="7">
        <v>9339</v>
      </c>
    </row>
    <row r="9" spans="1:17" ht="29.45" customHeight="1" thickTop="1" thickBot="1" x14ac:dyDescent="0.3">
      <c r="A9" s="7">
        <v>4</v>
      </c>
      <c r="B9" s="15" t="s">
        <v>50</v>
      </c>
      <c r="C9" s="46" t="s">
        <v>51</v>
      </c>
      <c r="D9" s="46"/>
      <c r="E9" s="46"/>
      <c r="F9" s="77"/>
      <c r="G9" s="77"/>
      <c r="H9" s="77"/>
      <c r="I9" s="77"/>
      <c r="J9" s="77" t="str">
        <f t="shared" ref="J9:J43" si="0">IF(G9*I9=0,"",G9*I9)</f>
        <v/>
      </c>
      <c r="K9" s="7"/>
    </row>
    <row r="10" spans="1:17" ht="27.2" customHeight="1" thickTop="1" thickBot="1" x14ac:dyDescent="0.3">
      <c r="A10" s="7">
        <v>9</v>
      </c>
      <c r="B10" s="17"/>
      <c r="C10" s="47" t="s">
        <v>52</v>
      </c>
      <c r="D10" s="48"/>
      <c r="E10" s="48"/>
      <c r="F10" s="78" t="s">
        <v>53</v>
      </c>
      <c r="G10" s="82">
        <v>5.75</v>
      </c>
      <c r="H10" s="82"/>
      <c r="I10" s="80"/>
      <c r="J10" s="81" t="str">
        <f t="shared" si="0"/>
        <v/>
      </c>
      <c r="K10" s="7"/>
      <c r="M10" s="18">
        <v>0.2</v>
      </c>
      <c r="Q10" s="7">
        <v>9339</v>
      </c>
    </row>
    <row r="11" spans="1:17" ht="27.2" customHeight="1" thickTop="1" thickBot="1" x14ac:dyDescent="0.3">
      <c r="A11" s="7">
        <v>9</v>
      </c>
      <c r="B11" s="17"/>
      <c r="C11" s="47" t="s">
        <v>54</v>
      </c>
      <c r="D11" s="48"/>
      <c r="E11" s="48"/>
      <c r="F11" s="78" t="s">
        <v>53</v>
      </c>
      <c r="G11" s="82">
        <v>5.75</v>
      </c>
      <c r="H11" s="82"/>
      <c r="I11" s="80"/>
      <c r="J11" s="81" t="str">
        <f t="shared" si="0"/>
        <v/>
      </c>
      <c r="K11" s="7"/>
      <c r="M11" s="18">
        <v>0.2</v>
      </c>
      <c r="Q11" s="7">
        <v>9339</v>
      </c>
    </row>
    <row r="12" spans="1:17" ht="16.5" thickTop="1" thickBot="1" x14ac:dyDescent="0.3">
      <c r="A12" s="7">
        <v>4</v>
      </c>
      <c r="B12" s="15" t="s">
        <v>55</v>
      </c>
      <c r="C12" s="46" t="s">
        <v>39</v>
      </c>
      <c r="D12" s="46"/>
      <c r="E12" s="46"/>
      <c r="F12" s="77"/>
      <c r="G12" s="77"/>
      <c r="H12" s="77"/>
      <c r="I12" s="77"/>
      <c r="J12" s="77" t="str">
        <f t="shared" si="0"/>
        <v/>
      </c>
      <c r="K12" s="7"/>
    </row>
    <row r="13" spans="1:17" ht="27.2" customHeight="1" thickTop="1" thickBot="1" x14ac:dyDescent="0.3">
      <c r="A13" s="7">
        <v>9</v>
      </c>
      <c r="B13" s="17"/>
      <c r="C13" s="47" t="s">
        <v>56</v>
      </c>
      <c r="D13" s="48"/>
      <c r="E13" s="48"/>
      <c r="F13" s="78" t="s">
        <v>12</v>
      </c>
      <c r="G13" s="82">
        <v>19.5</v>
      </c>
      <c r="H13" s="82"/>
      <c r="I13" s="80"/>
      <c r="J13" s="81" t="str">
        <f t="shared" si="0"/>
        <v/>
      </c>
      <c r="K13" s="7"/>
      <c r="M13" s="18">
        <v>0.2</v>
      </c>
      <c r="Q13" s="7">
        <v>9339</v>
      </c>
    </row>
    <row r="14" spans="1:17" ht="16.5" thickTop="1" thickBot="1" x14ac:dyDescent="0.3">
      <c r="A14" s="7">
        <v>9</v>
      </c>
      <c r="B14" s="17"/>
      <c r="C14" s="47" t="s">
        <v>57</v>
      </c>
      <c r="D14" s="48"/>
      <c r="E14" s="48"/>
      <c r="F14" s="78" t="s">
        <v>12</v>
      </c>
      <c r="G14" s="82">
        <v>8.1999999999999993</v>
      </c>
      <c r="H14" s="82"/>
      <c r="I14" s="80"/>
      <c r="J14" s="81" t="str">
        <f t="shared" si="0"/>
        <v/>
      </c>
      <c r="K14" s="7"/>
      <c r="M14" s="18">
        <v>0.2</v>
      </c>
      <c r="Q14" s="7">
        <v>9339</v>
      </c>
    </row>
    <row r="15" spans="1:17" ht="16.5" thickTop="1" thickBot="1" x14ac:dyDescent="0.3">
      <c r="A15" s="7">
        <v>4</v>
      </c>
      <c r="B15" s="15" t="s">
        <v>58</v>
      </c>
      <c r="C15" s="46" t="s">
        <v>59</v>
      </c>
      <c r="D15" s="46"/>
      <c r="E15" s="46"/>
      <c r="F15" s="77"/>
      <c r="G15" s="77"/>
      <c r="H15" s="77"/>
      <c r="I15" s="77"/>
      <c r="J15" s="77" t="str">
        <f t="shared" si="0"/>
        <v/>
      </c>
      <c r="K15" s="7"/>
    </row>
    <row r="16" spans="1:17" ht="16.5" thickTop="1" thickBot="1" x14ac:dyDescent="0.3">
      <c r="A16" s="7">
        <v>9</v>
      </c>
      <c r="B16" s="17"/>
      <c r="C16" s="47" t="s">
        <v>60</v>
      </c>
      <c r="D16" s="48"/>
      <c r="E16" s="48"/>
      <c r="F16" s="78" t="s">
        <v>53</v>
      </c>
      <c r="G16" s="82">
        <v>1.4</v>
      </c>
      <c r="H16" s="82"/>
      <c r="I16" s="80"/>
      <c r="J16" s="81" t="str">
        <f t="shared" si="0"/>
        <v/>
      </c>
      <c r="K16" s="7"/>
      <c r="M16" s="18">
        <v>0.2</v>
      </c>
      <c r="Q16" s="7">
        <v>9339</v>
      </c>
    </row>
    <row r="17" spans="1:17" ht="16.5" thickTop="1" thickBot="1" x14ac:dyDescent="0.3">
      <c r="A17" s="7">
        <v>4</v>
      </c>
      <c r="B17" s="15" t="s">
        <v>61</v>
      </c>
      <c r="C17" s="46" t="s">
        <v>62</v>
      </c>
      <c r="D17" s="46"/>
      <c r="E17" s="46"/>
      <c r="F17" s="77"/>
      <c r="G17" s="77"/>
      <c r="H17" s="77"/>
      <c r="I17" s="77"/>
      <c r="J17" s="77" t="str">
        <f t="shared" si="0"/>
        <v/>
      </c>
      <c r="K17" s="7"/>
    </row>
    <row r="18" spans="1:17" ht="16.5" thickTop="1" thickBot="1" x14ac:dyDescent="0.3">
      <c r="A18" s="7">
        <v>9</v>
      </c>
      <c r="B18" s="17"/>
      <c r="C18" s="47" t="s">
        <v>63</v>
      </c>
      <c r="D18" s="48"/>
      <c r="E18" s="48"/>
      <c r="F18" s="78" t="s">
        <v>53</v>
      </c>
      <c r="G18" s="82">
        <v>3</v>
      </c>
      <c r="H18" s="82"/>
      <c r="I18" s="80"/>
      <c r="J18" s="81" t="str">
        <f t="shared" si="0"/>
        <v/>
      </c>
      <c r="K18" s="7"/>
      <c r="M18" s="18">
        <v>0.2</v>
      </c>
      <c r="Q18" s="7">
        <v>9339</v>
      </c>
    </row>
    <row r="19" spans="1:17" ht="16.5" thickTop="1" thickBot="1" x14ac:dyDescent="0.3">
      <c r="A19" s="7">
        <v>9</v>
      </c>
      <c r="B19" s="17"/>
      <c r="C19" s="47" t="s">
        <v>64</v>
      </c>
      <c r="D19" s="48"/>
      <c r="E19" s="48"/>
      <c r="F19" s="78" t="s">
        <v>13</v>
      </c>
      <c r="G19" s="79">
        <v>2</v>
      </c>
      <c r="H19" s="79"/>
      <c r="I19" s="80"/>
      <c r="J19" s="81" t="str">
        <f t="shared" si="0"/>
        <v/>
      </c>
      <c r="K19" s="7"/>
      <c r="M19" s="18">
        <v>0.2</v>
      </c>
      <c r="Q19" s="7">
        <v>9339</v>
      </c>
    </row>
    <row r="20" spans="1:17" ht="16.5" thickTop="1" thickBot="1" x14ac:dyDescent="0.3">
      <c r="A20" s="7">
        <v>4</v>
      </c>
      <c r="B20" s="15" t="s">
        <v>65</v>
      </c>
      <c r="C20" s="46" t="s">
        <v>66</v>
      </c>
      <c r="D20" s="46"/>
      <c r="E20" s="46"/>
      <c r="F20" s="77"/>
      <c r="G20" s="77"/>
      <c r="H20" s="77"/>
      <c r="I20" s="77"/>
      <c r="J20" s="77" t="str">
        <f t="shared" si="0"/>
        <v/>
      </c>
      <c r="K20" s="7"/>
    </row>
    <row r="21" spans="1:17" ht="16.5" thickTop="1" thickBot="1" x14ac:dyDescent="0.3">
      <c r="A21" s="7">
        <v>9</v>
      </c>
      <c r="B21" s="17"/>
      <c r="C21" s="47" t="s">
        <v>67</v>
      </c>
      <c r="D21" s="48"/>
      <c r="E21" s="48"/>
      <c r="F21" s="78" t="s">
        <v>53</v>
      </c>
      <c r="G21" s="82">
        <v>13</v>
      </c>
      <c r="H21" s="82"/>
      <c r="I21" s="80"/>
      <c r="J21" s="81" t="str">
        <f t="shared" si="0"/>
        <v/>
      </c>
      <c r="K21" s="7"/>
      <c r="M21" s="18">
        <v>0.2</v>
      </c>
      <c r="Q21" s="7">
        <v>9339</v>
      </c>
    </row>
    <row r="22" spans="1:17" ht="16.5" thickTop="1" thickBot="1" x14ac:dyDescent="0.3">
      <c r="A22" s="7">
        <v>4</v>
      </c>
      <c r="B22" s="15" t="s">
        <v>68</v>
      </c>
      <c r="C22" s="46" t="s">
        <v>69</v>
      </c>
      <c r="D22" s="46"/>
      <c r="E22" s="46"/>
      <c r="F22" s="77"/>
      <c r="G22" s="77"/>
      <c r="H22" s="77"/>
      <c r="I22" s="77"/>
      <c r="J22" s="77" t="str">
        <f t="shared" si="0"/>
        <v/>
      </c>
      <c r="K22" s="7"/>
    </row>
    <row r="23" spans="1:17" ht="16.5" thickTop="1" thickBot="1" x14ac:dyDescent="0.3">
      <c r="A23" s="7">
        <v>9</v>
      </c>
      <c r="B23" s="17"/>
      <c r="C23" s="47" t="s">
        <v>70</v>
      </c>
      <c r="D23" s="48"/>
      <c r="E23" s="48"/>
      <c r="F23" s="78" t="s">
        <v>53</v>
      </c>
      <c r="G23" s="82">
        <v>2.8</v>
      </c>
      <c r="H23" s="82"/>
      <c r="I23" s="80"/>
      <c r="J23" s="81" t="str">
        <f t="shared" si="0"/>
        <v/>
      </c>
      <c r="K23" s="7"/>
      <c r="M23" s="18">
        <v>0.2</v>
      </c>
      <c r="Q23" s="7">
        <v>9339</v>
      </c>
    </row>
    <row r="24" spans="1:17" ht="16.5" thickTop="1" thickBot="1" x14ac:dyDescent="0.3">
      <c r="A24" s="7">
        <v>4</v>
      </c>
      <c r="B24" s="15" t="s">
        <v>71</v>
      </c>
      <c r="C24" s="46" t="s">
        <v>72</v>
      </c>
      <c r="D24" s="46"/>
      <c r="E24" s="46"/>
      <c r="F24" s="77"/>
      <c r="G24" s="77"/>
      <c r="H24" s="77"/>
      <c r="I24" s="77"/>
      <c r="J24" s="77" t="str">
        <f t="shared" si="0"/>
        <v/>
      </c>
      <c r="K24" s="7"/>
    </row>
    <row r="25" spans="1:17" ht="16.5" thickTop="1" thickBot="1" x14ac:dyDescent="0.3">
      <c r="A25" s="7">
        <v>9</v>
      </c>
      <c r="B25" s="17"/>
      <c r="C25" s="47" t="s">
        <v>73</v>
      </c>
      <c r="D25" s="48"/>
      <c r="E25" s="48"/>
      <c r="F25" s="78" t="s">
        <v>53</v>
      </c>
      <c r="G25" s="82">
        <v>5.9</v>
      </c>
      <c r="H25" s="82"/>
      <c r="I25" s="80"/>
      <c r="J25" s="81" t="str">
        <f t="shared" si="0"/>
        <v/>
      </c>
      <c r="K25" s="7"/>
      <c r="M25" s="18">
        <v>0.2</v>
      </c>
      <c r="Q25" s="7">
        <v>9339</v>
      </c>
    </row>
    <row r="26" spans="1:17" ht="15.75" thickTop="1" x14ac:dyDescent="0.25">
      <c r="A26" s="7">
        <v>4</v>
      </c>
      <c r="B26" s="15" t="s">
        <v>74</v>
      </c>
      <c r="C26" s="46" t="s">
        <v>75</v>
      </c>
      <c r="D26" s="46"/>
      <c r="E26" s="46"/>
      <c r="F26" s="77"/>
      <c r="G26" s="77"/>
      <c r="H26" s="77"/>
      <c r="I26" s="77"/>
      <c r="J26" s="77" t="str">
        <f t="shared" si="0"/>
        <v/>
      </c>
      <c r="K26" s="7"/>
    </row>
    <row r="27" spans="1:17" ht="27.2" customHeight="1" thickBot="1" x14ac:dyDescent="0.3">
      <c r="A27" s="7">
        <v>5</v>
      </c>
      <c r="B27" s="15" t="s">
        <v>76</v>
      </c>
      <c r="C27" s="49" t="s">
        <v>77</v>
      </c>
      <c r="D27" s="49"/>
      <c r="E27" s="49"/>
      <c r="F27" s="83"/>
      <c r="G27" s="83"/>
      <c r="H27" s="83"/>
      <c r="I27" s="83"/>
      <c r="J27" s="83" t="str">
        <f t="shared" si="0"/>
        <v/>
      </c>
      <c r="K27" s="7"/>
    </row>
    <row r="28" spans="1:17" ht="16.5" thickTop="1" thickBot="1" x14ac:dyDescent="0.3">
      <c r="A28" s="7">
        <v>9</v>
      </c>
      <c r="B28" s="17"/>
      <c r="C28" s="47" t="s">
        <v>78</v>
      </c>
      <c r="D28" s="48"/>
      <c r="E28" s="48"/>
      <c r="F28" s="78" t="s">
        <v>79</v>
      </c>
      <c r="G28" s="79">
        <v>1</v>
      </c>
      <c r="H28" s="79"/>
      <c r="I28" s="80"/>
      <c r="J28" s="81" t="str">
        <f t="shared" si="0"/>
        <v/>
      </c>
      <c r="K28" s="7"/>
      <c r="M28" s="18">
        <v>0.2</v>
      </c>
      <c r="Q28" s="7">
        <v>9339</v>
      </c>
    </row>
    <row r="29" spans="1:17" ht="16.5" thickTop="1" thickBot="1" x14ac:dyDescent="0.3">
      <c r="A29" s="7">
        <v>5</v>
      </c>
      <c r="B29" s="15" t="s">
        <v>80</v>
      </c>
      <c r="C29" s="49" t="s">
        <v>81</v>
      </c>
      <c r="D29" s="49"/>
      <c r="E29" s="49"/>
      <c r="F29" s="83"/>
      <c r="G29" s="83"/>
      <c r="H29" s="83"/>
      <c r="I29" s="83"/>
      <c r="J29" s="83" t="str">
        <f t="shared" si="0"/>
        <v/>
      </c>
      <c r="K29" s="7"/>
    </row>
    <row r="30" spans="1:17" ht="27.2" customHeight="1" thickTop="1" thickBot="1" x14ac:dyDescent="0.3">
      <c r="A30" s="7">
        <v>9</v>
      </c>
      <c r="B30" s="17"/>
      <c r="C30" s="47" t="s">
        <v>82</v>
      </c>
      <c r="D30" s="48"/>
      <c r="E30" s="48"/>
      <c r="F30" s="78" t="s">
        <v>53</v>
      </c>
      <c r="G30" s="82">
        <v>5.9</v>
      </c>
      <c r="H30" s="82"/>
      <c r="I30" s="80"/>
      <c r="J30" s="81" t="str">
        <f t="shared" si="0"/>
        <v/>
      </c>
      <c r="K30" s="7"/>
      <c r="M30" s="18">
        <v>0.2</v>
      </c>
      <c r="Q30" s="7">
        <v>9339</v>
      </c>
    </row>
    <row r="31" spans="1:17" ht="16.5" thickTop="1" thickBot="1" x14ac:dyDescent="0.3">
      <c r="A31" s="7">
        <v>5</v>
      </c>
      <c r="B31" s="15" t="s">
        <v>83</v>
      </c>
      <c r="C31" s="49" t="s">
        <v>84</v>
      </c>
      <c r="D31" s="49"/>
      <c r="E31" s="49"/>
      <c r="F31" s="83"/>
      <c r="G31" s="83"/>
      <c r="H31" s="83"/>
      <c r="I31" s="83"/>
      <c r="J31" s="83" t="str">
        <f t="shared" si="0"/>
        <v/>
      </c>
      <c r="K31" s="7"/>
    </row>
    <row r="32" spans="1:17" ht="27.2" customHeight="1" thickTop="1" thickBot="1" x14ac:dyDescent="0.3">
      <c r="A32" s="7">
        <v>9</v>
      </c>
      <c r="B32" s="17"/>
      <c r="C32" s="47" t="s">
        <v>85</v>
      </c>
      <c r="D32" s="48"/>
      <c r="E32" s="48"/>
      <c r="F32" s="78" t="s">
        <v>53</v>
      </c>
      <c r="G32" s="82">
        <v>6</v>
      </c>
      <c r="H32" s="82"/>
      <c r="I32" s="80"/>
      <c r="J32" s="81" t="str">
        <f t="shared" si="0"/>
        <v/>
      </c>
      <c r="K32" s="7"/>
      <c r="M32" s="18">
        <v>0.2</v>
      </c>
      <c r="Q32" s="7">
        <v>9339</v>
      </c>
    </row>
    <row r="33" spans="1:17" ht="16.5" thickTop="1" thickBot="1" x14ac:dyDescent="0.3">
      <c r="A33" s="7">
        <v>5</v>
      </c>
      <c r="B33" s="15" t="s">
        <v>86</v>
      </c>
      <c r="C33" s="49" t="s">
        <v>87</v>
      </c>
      <c r="D33" s="49"/>
      <c r="E33" s="49"/>
      <c r="F33" s="83"/>
      <c r="G33" s="83"/>
      <c r="H33" s="83"/>
      <c r="I33" s="83"/>
      <c r="J33" s="83" t="str">
        <f t="shared" si="0"/>
        <v/>
      </c>
      <c r="K33" s="7"/>
    </row>
    <row r="34" spans="1:17" ht="16.5" thickTop="1" thickBot="1" x14ac:dyDescent="0.3">
      <c r="A34" s="7">
        <v>9</v>
      </c>
      <c r="B34" s="17"/>
      <c r="C34" s="47" t="s">
        <v>88</v>
      </c>
      <c r="D34" s="48"/>
      <c r="E34" s="48"/>
      <c r="F34" s="78" t="s">
        <v>53</v>
      </c>
      <c r="G34" s="82">
        <v>2.8</v>
      </c>
      <c r="H34" s="82"/>
      <c r="I34" s="80"/>
      <c r="J34" s="81" t="str">
        <f t="shared" si="0"/>
        <v/>
      </c>
      <c r="K34" s="7"/>
      <c r="M34" s="18">
        <v>0.2</v>
      </c>
      <c r="Q34" s="7">
        <v>9339</v>
      </c>
    </row>
    <row r="35" spans="1:17" ht="16.5" thickTop="1" thickBot="1" x14ac:dyDescent="0.3">
      <c r="A35" s="7">
        <v>5</v>
      </c>
      <c r="B35" s="15" t="s">
        <v>89</v>
      </c>
      <c r="C35" s="49" t="s">
        <v>90</v>
      </c>
      <c r="D35" s="49"/>
      <c r="E35" s="49"/>
      <c r="F35" s="83"/>
      <c r="G35" s="83"/>
      <c r="H35" s="83"/>
      <c r="I35" s="83"/>
      <c r="J35" s="83" t="str">
        <f t="shared" si="0"/>
        <v/>
      </c>
      <c r="K35" s="7"/>
    </row>
    <row r="36" spans="1:17" ht="16.5" thickTop="1" thickBot="1" x14ac:dyDescent="0.3">
      <c r="A36" s="7">
        <v>9</v>
      </c>
      <c r="B36" s="17"/>
      <c r="C36" s="47" t="s">
        <v>78</v>
      </c>
      <c r="D36" s="48"/>
      <c r="E36" s="48"/>
      <c r="F36" s="78" t="s">
        <v>53</v>
      </c>
      <c r="G36" s="82">
        <v>5.9</v>
      </c>
      <c r="H36" s="82"/>
      <c r="I36" s="80"/>
      <c r="J36" s="81" t="str">
        <f t="shared" si="0"/>
        <v/>
      </c>
      <c r="K36" s="7"/>
      <c r="M36" s="18">
        <v>0.2</v>
      </c>
      <c r="Q36" s="7">
        <v>9339</v>
      </c>
    </row>
    <row r="37" spans="1:17" ht="16.5" thickTop="1" thickBot="1" x14ac:dyDescent="0.3">
      <c r="A37" s="7">
        <v>5</v>
      </c>
      <c r="B37" s="15" t="s">
        <v>91</v>
      </c>
      <c r="C37" s="49" t="s">
        <v>92</v>
      </c>
      <c r="D37" s="49"/>
      <c r="E37" s="49"/>
      <c r="F37" s="83"/>
      <c r="G37" s="83"/>
      <c r="H37" s="83"/>
      <c r="I37" s="83"/>
      <c r="J37" s="83" t="str">
        <f t="shared" si="0"/>
        <v/>
      </c>
      <c r="K37" s="7"/>
    </row>
    <row r="38" spans="1:17" ht="16.5" thickTop="1" thickBot="1" x14ac:dyDescent="0.3">
      <c r="A38" s="7">
        <v>9</v>
      </c>
      <c r="B38" s="104"/>
      <c r="C38" s="105" t="s">
        <v>93</v>
      </c>
      <c r="D38" s="106"/>
      <c r="E38" s="106"/>
      <c r="F38" s="78" t="s">
        <v>94</v>
      </c>
      <c r="G38" s="84">
        <v>0</v>
      </c>
      <c r="H38" s="84"/>
      <c r="I38" s="80"/>
      <c r="J38" s="81" t="str">
        <f>IF(G38*I38=0,"",G38*I38)</f>
        <v/>
      </c>
      <c r="K38" s="7"/>
      <c r="M38" s="18">
        <v>0.2</v>
      </c>
      <c r="Q38" s="7">
        <v>9339</v>
      </c>
    </row>
    <row r="39" spans="1:17" ht="35.25" customHeight="1" thickTop="1" x14ac:dyDescent="0.25">
      <c r="A39" s="7" t="s">
        <v>49</v>
      </c>
      <c r="B39" s="109"/>
      <c r="F39" s="102" t="s">
        <v>188</v>
      </c>
      <c r="G39" s="102"/>
      <c r="H39" s="102"/>
      <c r="I39" s="102"/>
      <c r="J39" s="103">
        <f>SUM(J6:J38)</f>
        <v>0</v>
      </c>
    </row>
    <row r="40" spans="1:17" ht="29.25" customHeight="1" x14ac:dyDescent="0.25">
      <c r="A40" s="7"/>
      <c r="B40" s="17"/>
      <c r="C40" s="107"/>
      <c r="D40" s="108"/>
      <c r="E40" s="8"/>
      <c r="F40" s="98"/>
      <c r="G40" s="99"/>
      <c r="H40" s="99"/>
      <c r="I40" s="100"/>
      <c r="J40" s="101" t="str">
        <f t="shared" si="0"/>
        <v/>
      </c>
      <c r="K40" s="7"/>
      <c r="M40" s="18"/>
      <c r="Q40" s="7"/>
    </row>
    <row r="41" spans="1:17" x14ac:dyDescent="0.25">
      <c r="A41" s="7">
        <v>4</v>
      </c>
      <c r="B41" s="15" t="s">
        <v>95</v>
      </c>
      <c r="C41" s="46" t="s">
        <v>96</v>
      </c>
      <c r="D41" s="46"/>
      <c r="E41" s="46"/>
      <c r="F41" s="77"/>
      <c r="G41" s="77"/>
      <c r="H41" s="77"/>
      <c r="I41" s="77"/>
      <c r="J41" s="77" t="str">
        <f t="shared" si="0"/>
        <v/>
      </c>
      <c r="K41" s="7" t="s">
        <v>97</v>
      </c>
    </row>
    <row r="42" spans="1:17" ht="15.75" thickBot="1" x14ac:dyDescent="0.3">
      <c r="A42" s="7">
        <v>5</v>
      </c>
      <c r="B42" s="15" t="s">
        <v>98</v>
      </c>
      <c r="C42" s="49" t="s">
        <v>99</v>
      </c>
      <c r="D42" s="49"/>
      <c r="E42" s="49"/>
      <c r="F42" s="83"/>
      <c r="G42" s="83"/>
      <c r="H42" s="83"/>
      <c r="I42" s="83"/>
      <c r="J42" s="83" t="str">
        <f t="shared" si="0"/>
        <v/>
      </c>
      <c r="K42" s="7" t="s">
        <v>97</v>
      </c>
    </row>
    <row r="43" spans="1:17" ht="16.5" thickTop="1" thickBot="1" x14ac:dyDescent="0.3">
      <c r="A43" s="7">
        <v>9</v>
      </c>
      <c r="B43" s="104"/>
      <c r="C43" s="105" t="s">
        <v>100</v>
      </c>
      <c r="D43" s="106"/>
      <c r="E43" s="106"/>
      <c r="F43" s="78" t="s">
        <v>13</v>
      </c>
      <c r="G43" s="79">
        <v>2</v>
      </c>
      <c r="H43" s="79"/>
      <c r="I43" s="80"/>
      <c r="J43" s="81" t="str">
        <f t="shared" si="0"/>
        <v/>
      </c>
      <c r="K43" s="7" t="s">
        <v>97</v>
      </c>
      <c r="L43" s="7">
        <v>79331</v>
      </c>
      <c r="M43" s="18">
        <v>0.2</v>
      </c>
      <c r="Q43" s="7">
        <v>9339</v>
      </c>
    </row>
    <row r="44" spans="1:17" ht="35.25" customHeight="1" thickTop="1" x14ac:dyDescent="0.25">
      <c r="A44" s="7" t="s">
        <v>49</v>
      </c>
      <c r="B44" s="113"/>
      <c r="C44" s="114"/>
      <c r="F44" s="115" t="s">
        <v>189</v>
      </c>
      <c r="G44" s="115"/>
      <c r="H44" s="115"/>
      <c r="I44" s="115"/>
      <c r="J44" s="116" t="str">
        <f>J43</f>
        <v/>
      </c>
    </row>
    <row r="45" spans="1:17" x14ac:dyDescent="0.25">
      <c r="A45" s="7" t="s">
        <v>48</v>
      </c>
    </row>
    <row r="46" spans="1:17" x14ac:dyDescent="0.25">
      <c r="A46" s="7" t="s">
        <v>40</v>
      </c>
      <c r="B46" s="111"/>
      <c r="C46" s="111"/>
      <c r="D46" s="111"/>
      <c r="E46" s="111"/>
      <c r="F46" s="112"/>
      <c r="G46" s="112"/>
      <c r="H46" s="112"/>
      <c r="I46" s="112"/>
      <c r="J46" s="112"/>
    </row>
    <row r="47" spans="1:17" ht="37.15" customHeight="1" x14ac:dyDescent="0.25">
      <c r="B47" s="108"/>
      <c r="C47" s="110" t="s">
        <v>101</v>
      </c>
      <c r="D47" s="110"/>
      <c r="E47" s="110"/>
      <c r="F47" s="110"/>
      <c r="G47" s="110"/>
      <c r="H47" s="110"/>
      <c r="I47" s="110"/>
      <c r="J47" s="110"/>
    </row>
    <row r="49" spans="1:10" ht="15.75" x14ac:dyDescent="0.25">
      <c r="C49" s="50" t="s">
        <v>102</v>
      </c>
      <c r="D49" s="50"/>
      <c r="E49" s="50"/>
      <c r="F49" s="50"/>
      <c r="G49" s="50"/>
      <c r="H49" s="50"/>
      <c r="I49" s="50"/>
      <c r="J49" s="50"/>
    </row>
    <row r="50" spans="1:10" x14ac:dyDescent="0.25">
      <c r="A50" s="7" t="s">
        <v>49</v>
      </c>
    </row>
    <row r="51" spans="1:10" ht="16.899999999999999" customHeight="1" x14ac:dyDescent="0.25">
      <c r="C51" s="51" t="s">
        <v>103</v>
      </c>
      <c r="D51" s="52"/>
      <c r="E51" s="52"/>
      <c r="F51" s="85">
        <f>J39</f>
        <v>0</v>
      </c>
      <c r="G51" s="85"/>
      <c r="H51" s="85"/>
      <c r="I51" s="85"/>
      <c r="J51" s="85"/>
    </row>
    <row r="52" spans="1:10" x14ac:dyDescent="0.25">
      <c r="C52" s="53" t="s">
        <v>104</v>
      </c>
      <c r="D52" s="54"/>
      <c r="E52" s="54"/>
      <c r="F52" s="86"/>
      <c r="G52" s="86"/>
      <c r="H52" s="86"/>
      <c r="I52" s="86"/>
      <c r="J52" s="86"/>
    </row>
    <row r="53" spans="1:10" x14ac:dyDescent="0.25">
      <c r="C53" s="53" t="s">
        <v>105</v>
      </c>
      <c r="D53" s="54"/>
      <c r="E53" s="54"/>
      <c r="F53" s="86">
        <f>SUM(J8:J8)</f>
        <v>0</v>
      </c>
      <c r="G53" s="86"/>
      <c r="H53" s="86"/>
      <c r="I53" s="86"/>
      <c r="J53" s="86"/>
    </row>
    <row r="54" spans="1:10" ht="26.85" customHeight="1" x14ac:dyDescent="0.25">
      <c r="C54" s="53" t="s">
        <v>106</v>
      </c>
      <c r="D54" s="54"/>
      <c r="E54" s="54"/>
      <c r="F54" s="86">
        <f>SUM(J10:J11)</f>
        <v>0</v>
      </c>
      <c r="G54" s="86"/>
      <c r="H54" s="86"/>
      <c r="I54" s="86"/>
      <c r="J54" s="86"/>
    </row>
    <row r="55" spans="1:10" x14ac:dyDescent="0.25">
      <c r="C55" s="53" t="s">
        <v>107</v>
      </c>
      <c r="D55" s="54"/>
      <c r="E55" s="54"/>
      <c r="F55" s="86">
        <f>SUM(J13:J14)</f>
        <v>0</v>
      </c>
      <c r="G55" s="86"/>
      <c r="H55" s="86"/>
      <c r="I55" s="86"/>
      <c r="J55" s="86"/>
    </row>
    <row r="56" spans="1:10" x14ac:dyDescent="0.25">
      <c r="C56" s="53" t="s">
        <v>108</v>
      </c>
      <c r="D56" s="54"/>
      <c r="E56" s="54"/>
      <c r="F56" s="86">
        <f>SUM(J16:J16)</f>
        <v>0</v>
      </c>
      <c r="G56" s="86"/>
      <c r="H56" s="86"/>
      <c r="I56" s="86"/>
      <c r="J56" s="86"/>
    </row>
    <row r="57" spans="1:10" x14ac:dyDescent="0.25">
      <c r="C57" s="53" t="s">
        <v>109</v>
      </c>
      <c r="D57" s="54"/>
      <c r="E57" s="54"/>
      <c r="F57" s="86">
        <f>SUM(J18:J19)</f>
        <v>0</v>
      </c>
      <c r="G57" s="86"/>
      <c r="H57" s="86"/>
      <c r="I57" s="86"/>
      <c r="J57" s="86"/>
    </row>
    <row r="58" spans="1:10" x14ac:dyDescent="0.25">
      <c r="C58" s="53" t="s">
        <v>110</v>
      </c>
      <c r="D58" s="54"/>
      <c r="E58" s="54"/>
      <c r="F58" s="86">
        <f>SUM(J21:J21)</f>
        <v>0</v>
      </c>
      <c r="G58" s="86"/>
      <c r="H58" s="86"/>
      <c r="I58" s="86"/>
      <c r="J58" s="86"/>
    </row>
    <row r="59" spans="1:10" x14ac:dyDescent="0.25">
      <c r="C59" s="53" t="s">
        <v>111</v>
      </c>
      <c r="D59" s="54"/>
      <c r="E59" s="54"/>
      <c r="F59" s="86">
        <f>SUM(J23:J23)</f>
        <v>0</v>
      </c>
      <c r="G59" s="86"/>
      <c r="H59" s="86"/>
      <c r="I59" s="86"/>
      <c r="J59" s="86"/>
    </row>
    <row r="60" spans="1:10" x14ac:dyDescent="0.25">
      <c r="C60" s="53" t="s">
        <v>112</v>
      </c>
      <c r="D60" s="54"/>
      <c r="E60" s="54"/>
      <c r="F60" s="86">
        <f>SUM(J25:J25)</f>
        <v>0</v>
      </c>
      <c r="G60" s="86"/>
      <c r="H60" s="86"/>
      <c r="I60" s="86"/>
      <c r="J60" s="86"/>
    </row>
    <row r="61" spans="1:10" x14ac:dyDescent="0.25">
      <c r="C61" s="53" t="s">
        <v>113</v>
      </c>
      <c r="D61" s="54"/>
      <c r="E61" s="54"/>
      <c r="F61" s="86">
        <f>SUM(J28:J38)</f>
        <v>0</v>
      </c>
      <c r="G61" s="86"/>
      <c r="H61" s="86"/>
      <c r="I61" s="86"/>
      <c r="J61" s="86"/>
    </row>
    <row r="62" spans="1:10" ht="15.75" thickBot="1" x14ac:dyDescent="0.3"/>
    <row r="63" spans="1:10" x14ac:dyDescent="0.25">
      <c r="C63" s="55" t="s">
        <v>114</v>
      </c>
      <c r="D63" s="56"/>
      <c r="E63" s="56"/>
      <c r="F63" s="87"/>
      <c r="G63" s="87"/>
      <c r="H63" s="87"/>
      <c r="I63" s="87"/>
      <c r="J63" s="88"/>
    </row>
    <row r="64" spans="1:10" x14ac:dyDescent="0.25">
      <c r="C64" s="57"/>
      <c r="D64" s="58"/>
      <c r="E64" s="58"/>
      <c r="F64" s="58"/>
      <c r="G64" s="58"/>
      <c r="H64" s="58"/>
      <c r="I64" s="58"/>
      <c r="J64" s="59"/>
    </row>
    <row r="65" spans="1:12" x14ac:dyDescent="0.25">
      <c r="A65" s="16"/>
      <c r="C65" s="60" t="s">
        <v>115</v>
      </c>
      <c r="D65" s="27"/>
      <c r="E65" s="27"/>
      <c r="F65" s="89">
        <f>F51</f>
        <v>0</v>
      </c>
      <c r="G65" s="90"/>
      <c r="H65" s="90"/>
      <c r="I65" s="90"/>
      <c r="J65" s="91"/>
    </row>
    <row r="66" spans="1:12" x14ac:dyDescent="0.25">
      <c r="A66" s="16"/>
      <c r="C66" s="60" t="s">
        <v>116</v>
      </c>
      <c r="D66" s="27"/>
      <c r="E66" s="27"/>
      <c r="F66" s="89">
        <f>ROUND(SUMIF(K5:K47, IF(K4="","",K4), J5:J47) * 0.2, 2)</f>
        <v>0</v>
      </c>
      <c r="G66" s="90"/>
      <c r="H66" s="90"/>
      <c r="I66" s="90"/>
      <c r="J66" s="91"/>
    </row>
    <row r="67" spans="1:12" x14ac:dyDescent="0.25">
      <c r="C67" s="61" t="s">
        <v>117</v>
      </c>
      <c r="D67" s="62"/>
      <c r="E67" s="62"/>
      <c r="F67" s="92">
        <f>SUM(F65:F66)</f>
        <v>0</v>
      </c>
      <c r="G67" s="93"/>
      <c r="H67" s="93"/>
      <c r="I67" s="93"/>
      <c r="J67" s="94"/>
    </row>
    <row r="68" spans="1:12" x14ac:dyDescent="0.25">
      <c r="C68" s="63"/>
      <c r="D68" s="64"/>
      <c r="E68" s="64"/>
      <c r="F68" s="64"/>
      <c r="G68" s="64"/>
      <c r="H68" s="64"/>
      <c r="I68" s="64"/>
      <c r="J68" s="64"/>
    </row>
    <row r="69" spans="1:12" x14ac:dyDescent="0.25">
      <c r="C69" s="65" t="s">
        <v>118</v>
      </c>
      <c r="D69" s="64"/>
      <c r="E69" s="64"/>
      <c r="F69" s="64"/>
      <c r="G69" s="64"/>
      <c r="H69" s="64"/>
      <c r="I69" s="64"/>
      <c r="J69" s="64"/>
    </row>
    <row r="70" spans="1:12" x14ac:dyDescent="0.25">
      <c r="C70" s="62" t="str">
        <f>IF(Paramètres!AA2&lt;&gt;"",Paramètres!AA2,"")</f>
        <v xml:space="preserve">Zéro euro </v>
      </c>
      <c r="D70" s="62"/>
      <c r="E70" s="62"/>
      <c r="F70" s="62"/>
      <c r="G70" s="62"/>
      <c r="H70" s="62"/>
      <c r="I70" s="62"/>
      <c r="J70" s="62"/>
    </row>
    <row r="71" spans="1:12" x14ac:dyDescent="0.25">
      <c r="C71" s="62"/>
      <c r="D71" s="62"/>
      <c r="E71" s="62"/>
      <c r="F71" s="62"/>
      <c r="G71" s="62"/>
      <c r="H71" s="62"/>
      <c r="I71" s="62"/>
      <c r="J71" s="62"/>
    </row>
    <row r="73" spans="1:12" ht="15.75" x14ac:dyDescent="0.25">
      <c r="C73" s="50" t="s">
        <v>119</v>
      </c>
      <c r="D73" s="50"/>
      <c r="E73" s="50"/>
      <c r="F73" s="50"/>
      <c r="G73" s="50"/>
      <c r="H73" s="50"/>
      <c r="I73" s="50"/>
      <c r="J73" s="50"/>
    </row>
    <row r="74" spans="1:12" ht="16.899999999999999" customHeight="1" x14ac:dyDescent="0.25">
      <c r="C74" s="51" t="s">
        <v>120</v>
      </c>
      <c r="D74" s="52"/>
      <c r="E74" s="52"/>
      <c r="F74" s="85">
        <f>SUMIF(L5:L47,L74, J5:J47)</f>
        <v>0</v>
      </c>
      <c r="G74" s="95"/>
      <c r="H74" s="95"/>
      <c r="I74" s="95"/>
      <c r="J74" s="95"/>
      <c r="L74" s="7">
        <v>79331</v>
      </c>
    </row>
    <row r="75" spans="1:12" ht="56.65" customHeight="1" x14ac:dyDescent="0.25">
      <c r="F75" s="96" t="s">
        <v>121</v>
      </c>
      <c r="G75" s="96"/>
      <c r="H75" s="96"/>
      <c r="I75" s="96"/>
      <c r="J75" s="96"/>
    </row>
    <row r="77" spans="1:12" ht="85.15" customHeight="1" x14ac:dyDescent="0.25">
      <c r="C77" s="66" t="s">
        <v>122</v>
      </c>
      <c r="D77" s="66"/>
      <c r="F77" s="97" t="s">
        <v>123</v>
      </c>
      <c r="G77" s="97"/>
      <c r="H77" s="97"/>
      <c r="I77" s="97"/>
      <c r="J77" s="97"/>
    </row>
  </sheetData>
  <sheetProtection selectLockedCells="1"/>
  <mergeCells count="83">
    <mergeCell ref="C77:D77"/>
    <mergeCell ref="F77:J77"/>
    <mergeCell ref="F39:I39"/>
    <mergeCell ref="F44:I44"/>
    <mergeCell ref="C71:J71"/>
    <mergeCell ref="C73:J73"/>
    <mergeCell ref="F74:J74"/>
    <mergeCell ref="C74:E74"/>
    <mergeCell ref="F75:J75"/>
    <mergeCell ref="C67:E67"/>
    <mergeCell ref="F67:J67"/>
    <mergeCell ref="C68:J68"/>
    <mergeCell ref="C69:J69"/>
    <mergeCell ref="C70:J70"/>
    <mergeCell ref="C63:E63"/>
    <mergeCell ref="C64:J64"/>
    <mergeCell ref="C65:E65"/>
    <mergeCell ref="F65:J65"/>
    <mergeCell ref="C66:E66"/>
    <mergeCell ref="F66:J66"/>
    <mergeCell ref="F59:J59"/>
    <mergeCell ref="C59:E59"/>
    <mergeCell ref="F60:J60"/>
    <mergeCell ref="C60:E60"/>
    <mergeCell ref="F61:J61"/>
    <mergeCell ref="C61:E61"/>
    <mergeCell ref="F56:J56"/>
    <mergeCell ref="C56:E56"/>
    <mergeCell ref="F57:J57"/>
    <mergeCell ref="C57:E57"/>
    <mergeCell ref="F58:J58"/>
    <mergeCell ref="C58:E58"/>
    <mergeCell ref="F53:J53"/>
    <mergeCell ref="C53:E53"/>
    <mergeCell ref="F54:J54"/>
    <mergeCell ref="C54:E54"/>
    <mergeCell ref="F55:J55"/>
    <mergeCell ref="C55:E55"/>
    <mergeCell ref="C49:J49"/>
    <mergeCell ref="F51:J51"/>
    <mergeCell ref="C51:E51"/>
    <mergeCell ref="F52:J52"/>
    <mergeCell ref="C52:E52"/>
    <mergeCell ref="C38:E38"/>
    <mergeCell ref="C41:E41"/>
    <mergeCell ref="C42:E42"/>
    <mergeCell ref="C43:E43"/>
    <mergeCell ref="C47:J47"/>
    <mergeCell ref="C33:E33"/>
    <mergeCell ref="C34:E34"/>
    <mergeCell ref="C35:E35"/>
    <mergeCell ref="C36:E36"/>
    <mergeCell ref="C37:E37"/>
    <mergeCell ref="C28:E28"/>
    <mergeCell ref="C29:E29"/>
    <mergeCell ref="C30:E30"/>
    <mergeCell ref="C31:E31"/>
    <mergeCell ref="C32:E32"/>
    <mergeCell ref="C23:E23"/>
    <mergeCell ref="C24:E24"/>
    <mergeCell ref="C25:E25"/>
    <mergeCell ref="C26:E26"/>
    <mergeCell ref="C27:E27"/>
    <mergeCell ref="C18:E18"/>
    <mergeCell ref="C19:E19"/>
    <mergeCell ref="C20:E20"/>
    <mergeCell ref="C21:E21"/>
    <mergeCell ref="C22:E22"/>
    <mergeCell ref="C13:E13"/>
    <mergeCell ref="C14:E14"/>
    <mergeCell ref="C15:E15"/>
    <mergeCell ref="C16:E16"/>
    <mergeCell ref="C17:E17"/>
    <mergeCell ref="C8:E8"/>
    <mergeCell ref="C9:E9"/>
    <mergeCell ref="C10:E10"/>
    <mergeCell ref="C11:E11"/>
    <mergeCell ref="C12:E12"/>
    <mergeCell ref="C3:E3"/>
    <mergeCell ref="C4:E4"/>
    <mergeCell ref="C5:E5"/>
    <mergeCell ref="C6:E6"/>
    <mergeCell ref="C7:E7"/>
  </mergeCells>
  <pageMargins left="0.55118110236219997" right="0.55118110236219997" top="0.55118110236219997" bottom="0.55118110236219997" header="0.23622047244093999" footer="0.23622047244093999"/>
  <pageSetup paperSize="9" fitToHeight="0" orientation="portrait" r:id="rId1"/>
  <headerFooter>
    <oddHeader>&amp;LTransformateur - CHANTONNAY&amp;R SA85 24.0805 / MAR</oddHeader>
    <oddFooter>&amp;L&amp;G&amp;L              Lot n°03 COUVERTURE TUILES &amp;CPhase DCE - 17/01/2025&amp;RPage /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0" t="s">
        <v>124</v>
      </c>
      <c r="AA1" s="7">
        <f>IF(DPGF!F67&lt;&gt;"",DPGF!F67,"0")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21" t="s">
        <v>125</v>
      </c>
      <c r="B3" s="19" t="s">
        <v>126</v>
      </c>
      <c r="C3" s="67" t="s">
        <v>151</v>
      </c>
      <c r="D3" s="67"/>
      <c r="E3" s="67"/>
      <c r="F3" s="67"/>
      <c r="G3" s="67"/>
      <c r="H3" s="67"/>
      <c r="I3" s="67"/>
      <c r="J3" s="67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21" t="s">
        <v>127</v>
      </c>
      <c r="B5" s="19" t="s">
        <v>128</v>
      </c>
      <c r="C5" s="67" t="s">
        <v>152</v>
      </c>
      <c r="D5" s="67"/>
      <c r="E5" s="67"/>
      <c r="F5" s="67"/>
      <c r="G5" s="67"/>
      <c r="H5" s="67"/>
      <c r="I5" s="67"/>
      <c r="J5" s="67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21" t="s">
        <v>137</v>
      </c>
      <c r="B7" s="19" t="s">
        <v>138</v>
      </c>
      <c r="C7" s="22" t="s">
        <v>153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21" t="s">
        <v>139</v>
      </c>
      <c r="B9" s="19" t="s">
        <v>140</v>
      </c>
      <c r="C9" s="22" t="s">
        <v>38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21" t="s">
        <v>129</v>
      </c>
      <c r="B11" s="19" t="s">
        <v>130</v>
      </c>
      <c r="C11" s="67" t="s">
        <v>39</v>
      </c>
      <c r="D11" s="67"/>
      <c r="E11" s="67"/>
      <c r="F11" s="67"/>
      <c r="G11" s="67"/>
      <c r="H11" s="67"/>
      <c r="I11" s="67"/>
      <c r="J11" s="67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21" t="s">
        <v>141</v>
      </c>
      <c r="B13" s="19" t="s">
        <v>142</v>
      </c>
      <c r="C13" s="22" t="s">
        <v>154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21" t="s">
        <v>143</v>
      </c>
      <c r="B15" s="19" t="s">
        <v>144</v>
      </c>
      <c r="C15" s="22" t="s">
        <v>155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21" t="s">
        <v>145</v>
      </c>
      <c r="B17" s="19" t="s">
        <v>146</v>
      </c>
      <c r="C17" s="22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23">
        <v>0.2</v>
      </c>
      <c r="E19" s="24" t="s">
        <v>147</v>
      </c>
      <c r="AA19" s="7">
        <f>INT((AA5-AA18*100)/10)</f>
        <v>0</v>
      </c>
    </row>
    <row r="20" spans="1:27" ht="12.75" customHeight="1" x14ac:dyDescent="0.25">
      <c r="C20" s="25">
        <v>5.5E-2</v>
      </c>
      <c r="E20" s="24" t="s">
        <v>148</v>
      </c>
      <c r="AA20" s="7">
        <f>AA5-AA18*100-AA19*10</f>
        <v>0</v>
      </c>
    </row>
    <row r="21" spans="1:27" ht="12.75" customHeight="1" x14ac:dyDescent="0.25">
      <c r="C21" s="25">
        <v>0</v>
      </c>
      <c r="E21" s="24" t="s">
        <v>149</v>
      </c>
      <c r="AA21" s="7">
        <f>INT(AA6/10)</f>
        <v>0</v>
      </c>
    </row>
    <row r="22" spans="1:27" ht="12.75" customHeight="1" x14ac:dyDescent="0.25">
      <c r="C22" s="26">
        <v>0</v>
      </c>
      <c r="E22" s="24" t="s">
        <v>150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21" t="s">
        <v>131</v>
      </c>
      <c r="B24" s="19" t="s">
        <v>132</v>
      </c>
      <c r="C24" s="67" t="s">
        <v>156</v>
      </c>
      <c r="D24" s="67"/>
      <c r="E24" s="67"/>
      <c r="F24" s="67"/>
      <c r="G24" s="67"/>
      <c r="H24" s="67"/>
      <c r="I24" s="67"/>
      <c r="J24" s="67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21" t="s">
        <v>133</v>
      </c>
      <c r="B26" s="19" t="s">
        <v>134</v>
      </c>
      <c r="C26" s="67" t="s">
        <v>157</v>
      </c>
      <c r="D26" s="67"/>
      <c r="E26" s="67"/>
      <c r="F26" s="67"/>
      <c r="G26" s="67"/>
      <c r="H26" s="67"/>
      <c r="I26" s="67"/>
      <c r="J26" s="67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21" t="s">
        <v>135</v>
      </c>
      <c r="B28" s="19" t="s">
        <v>136</v>
      </c>
      <c r="C28" s="67"/>
      <c r="D28" s="67"/>
      <c r="E28" s="67"/>
      <c r="F28" s="67"/>
      <c r="G28" s="67"/>
      <c r="H28" s="67"/>
      <c r="I28" s="67"/>
      <c r="J28" s="6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158</v>
      </c>
      <c r="B1" s="7" t="s">
        <v>159</v>
      </c>
    </row>
    <row r="2" spans="1:3" x14ac:dyDescent="0.25">
      <c r="A2" s="7" t="s">
        <v>160</v>
      </c>
      <c r="B2" s="7" t="s">
        <v>161</v>
      </c>
    </row>
    <row r="3" spans="1:3" x14ac:dyDescent="0.25">
      <c r="A3" s="7" t="s">
        <v>162</v>
      </c>
      <c r="B3" s="7">
        <v>1</v>
      </c>
    </row>
    <row r="4" spans="1:3" x14ac:dyDescent="0.25">
      <c r="A4" s="7" t="s">
        <v>163</v>
      </c>
      <c r="B4" s="7">
        <v>0</v>
      </c>
    </row>
    <row r="5" spans="1:3" x14ac:dyDescent="0.25">
      <c r="A5" s="7" t="s">
        <v>164</v>
      </c>
      <c r="B5" s="7">
        <v>0</v>
      </c>
    </row>
    <row r="6" spans="1:3" x14ac:dyDescent="0.25">
      <c r="A6" s="7" t="s">
        <v>165</v>
      </c>
      <c r="B6" s="7">
        <v>1</v>
      </c>
    </row>
    <row r="7" spans="1:3" x14ac:dyDescent="0.25">
      <c r="A7" s="7" t="s">
        <v>166</v>
      </c>
      <c r="B7" s="7">
        <v>1</v>
      </c>
    </row>
    <row r="8" spans="1:3" x14ac:dyDescent="0.25">
      <c r="A8" s="7" t="s">
        <v>167</v>
      </c>
      <c r="B8" s="7">
        <v>0</v>
      </c>
    </row>
    <row r="9" spans="1:3" x14ac:dyDescent="0.25">
      <c r="A9" s="7" t="s">
        <v>168</v>
      </c>
      <c r="B9" s="7">
        <v>0</v>
      </c>
    </row>
    <row r="10" spans="1:3" x14ac:dyDescent="0.25">
      <c r="A10" s="7" t="s">
        <v>169</v>
      </c>
      <c r="C10" s="7" t="s">
        <v>170</v>
      </c>
    </row>
    <row r="11" spans="1:3" x14ac:dyDescent="0.25">
      <c r="A11" s="7" t="s">
        <v>171</v>
      </c>
      <c r="B11" s="7">
        <v>0</v>
      </c>
    </row>
    <row r="12" spans="1:3" x14ac:dyDescent="0.25">
      <c r="A12" s="7" t="s">
        <v>172</v>
      </c>
      <c r="B12" s="7" t="s">
        <v>173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68" t="s">
        <v>174</v>
      </c>
      <c r="C2" s="68"/>
      <c r="D2" s="68"/>
      <c r="E2" s="68"/>
      <c r="F2" s="68"/>
      <c r="G2" s="68"/>
      <c r="H2" s="68"/>
      <c r="I2" s="68"/>
      <c r="J2" s="68"/>
    </row>
    <row r="4" spans="1:10" ht="12.75" customHeight="1" x14ac:dyDescent="0.25">
      <c r="A4" s="21" t="s">
        <v>125</v>
      </c>
      <c r="B4" s="19" t="s">
        <v>175</v>
      </c>
      <c r="C4" s="69"/>
      <c r="D4" s="69"/>
      <c r="E4" s="69"/>
      <c r="F4" s="69"/>
      <c r="G4" s="69"/>
      <c r="H4" s="69"/>
      <c r="I4" s="69"/>
      <c r="J4" s="69"/>
    </row>
    <row r="6" spans="1:10" ht="12.75" customHeight="1" x14ac:dyDescent="0.25">
      <c r="A6" s="21" t="s">
        <v>127</v>
      </c>
      <c r="B6" s="19" t="s">
        <v>176</v>
      </c>
      <c r="C6" s="69"/>
      <c r="D6" s="69"/>
      <c r="E6" s="69"/>
      <c r="F6" s="69"/>
      <c r="G6" s="69"/>
      <c r="H6" s="69"/>
      <c r="I6" s="69"/>
      <c r="J6" s="69"/>
    </row>
    <row r="8" spans="1:10" ht="12.75" customHeight="1" x14ac:dyDescent="0.25">
      <c r="A8" s="21" t="s">
        <v>137</v>
      </c>
      <c r="B8" s="19" t="s">
        <v>177</v>
      </c>
      <c r="C8" s="69"/>
      <c r="D8" s="69"/>
      <c r="E8" s="69"/>
      <c r="F8" s="69"/>
      <c r="G8" s="69"/>
      <c r="H8" s="69"/>
      <c r="I8" s="69"/>
      <c r="J8" s="69"/>
    </row>
    <row r="10" spans="1:10" ht="12.75" customHeight="1" x14ac:dyDescent="0.25">
      <c r="A10" s="21" t="s">
        <v>139</v>
      </c>
      <c r="B10" s="19" t="s">
        <v>178</v>
      </c>
      <c r="C10" s="70"/>
      <c r="D10" s="70"/>
      <c r="E10" s="70"/>
      <c r="F10" s="70"/>
      <c r="G10" s="70"/>
      <c r="H10" s="70"/>
      <c r="I10" s="70"/>
      <c r="J10" s="70"/>
    </row>
    <row r="12" spans="1:10" ht="12.75" customHeight="1" x14ac:dyDescent="0.25">
      <c r="A12" s="21" t="s">
        <v>129</v>
      </c>
      <c r="B12" s="19" t="s">
        <v>179</v>
      </c>
      <c r="C12" s="69"/>
      <c r="D12" s="69"/>
      <c r="E12" s="69"/>
      <c r="F12" s="69"/>
      <c r="G12" s="69"/>
      <c r="H12" s="69"/>
      <c r="I12" s="69"/>
      <c r="J12" s="69"/>
    </row>
    <row r="14" spans="1:10" ht="12.75" customHeight="1" x14ac:dyDescent="0.25">
      <c r="A14" s="21" t="s">
        <v>141</v>
      </c>
      <c r="B14" s="19" t="s">
        <v>180</v>
      </c>
      <c r="C14" s="69"/>
      <c r="D14" s="69"/>
      <c r="E14" s="69"/>
      <c r="F14" s="69"/>
      <c r="G14" s="69"/>
      <c r="H14" s="69"/>
      <c r="I14" s="69"/>
      <c r="J14" s="69"/>
    </row>
    <row r="16" spans="1:10" ht="12.75" customHeight="1" x14ac:dyDescent="0.25">
      <c r="A16" s="21" t="s">
        <v>143</v>
      </c>
      <c r="B16" s="19" t="s">
        <v>181</v>
      </c>
      <c r="C16" s="69"/>
      <c r="D16" s="69"/>
      <c r="E16" s="69"/>
      <c r="F16" s="69"/>
      <c r="G16" s="69"/>
      <c r="H16" s="69"/>
      <c r="I16" s="69"/>
      <c r="J16" s="69"/>
    </row>
    <row r="18" spans="1:10" ht="12.75" customHeight="1" x14ac:dyDescent="0.25">
      <c r="A18" s="21" t="s">
        <v>145</v>
      </c>
      <c r="B18" s="19" t="s">
        <v>182</v>
      </c>
      <c r="C18" s="71"/>
      <c r="D18" s="71"/>
      <c r="E18" s="71"/>
      <c r="F18" s="71"/>
      <c r="G18" s="71"/>
      <c r="H18" s="71"/>
      <c r="I18" s="71"/>
      <c r="J18" s="71"/>
    </row>
    <row r="20" spans="1:10" ht="12.75" customHeight="1" x14ac:dyDescent="0.25">
      <c r="A20" s="21" t="s">
        <v>183</v>
      </c>
      <c r="B20" s="19" t="s">
        <v>184</v>
      </c>
      <c r="C20" s="71"/>
      <c r="D20" s="71"/>
      <c r="E20" s="71"/>
      <c r="F20" s="71"/>
      <c r="G20" s="71"/>
      <c r="H20" s="71"/>
      <c r="I20" s="71"/>
      <c r="J20" s="71"/>
    </row>
    <row r="22" spans="1:10" ht="12.75" customHeight="1" x14ac:dyDescent="0.25">
      <c r="A22" s="21" t="s">
        <v>131</v>
      </c>
      <c r="B22" s="19" t="s">
        <v>185</v>
      </c>
      <c r="C22" s="71"/>
      <c r="D22" s="71"/>
      <c r="E22" s="71"/>
      <c r="F22" s="71"/>
      <c r="G22" s="71"/>
      <c r="H22" s="71"/>
      <c r="I22" s="71"/>
      <c r="J22" s="71"/>
    </row>
    <row r="24" spans="1:10" ht="12.75" customHeight="1" x14ac:dyDescent="0.25">
      <c r="A24" s="21" t="s">
        <v>133</v>
      </c>
      <c r="B24" s="19" t="s">
        <v>186</v>
      </c>
      <c r="C24" s="69"/>
      <c r="D24" s="69"/>
      <c r="E24" s="69"/>
      <c r="F24" s="69"/>
      <c r="G24" s="69"/>
      <c r="H24" s="69"/>
      <c r="I24" s="69"/>
      <c r="J24" s="69"/>
    </row>
    <row r="28" spans="1:10" ht="60" customHeight="1" x14ac:dyDescent="0.25">
      <c r="A28" s="21" t="s">
        <v>135</v>
      </c>
      <c r="B28" s="19" t="s">
        <v>187</v>
      </c>
      <c r="C28" s="69"/>
      <c r="D28" s="69"/>
      <c r="E28" s="69"/>
      <c r="F28" s="69"/>
      <c r="G28" s="69"/>
      <c r="H28" s="69"/>
      <c r="I28" s="69"/>
      <c r="J28" s="69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Maxime ARNAUD</cp:lastModifiedBy>
  <dcterms:created xsi:type="dcterms:W3CDTF">2025-01-17T10:00:30Z</dcterms:created>
  <dcterms:modified xsi:type="dcterms:W3CDTF">2025-01-17T10:05:17Z</dcterms:modified>
</cp:coreProperties>
</file>