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Q:\Affaires\O03-Orelle\O-03-01_Création captage AEP et raccordt rsx existant\5_ACT\1_DCE\"/>
    </mc:Choice>
  </mc:AlternateContent>
  <xr:revisionPtr revIDLastSave="0" documentId="13_ncr:1_{CC64C340-7484-4C63-BF48-C7DB27BE69F0}" xr6:coauthVersionLast="47" xr6:coauthVersionMax="47" xr10:uidLastSave="{00000000-0000-0000-0000-000000000000}"/>
  <bookViews>
    <workbookView xWindow="-120" yWindow="-120" windowWidth="29040" windowHeight="15840" xr2:uid="{94D3EDF0-5F82-4EF3-A5EF-B6AAE675DBBC}"/>
  </bookViews>
  <sheets>
    <sheet name="BPU" sheetId="1" r:id="rId1"/>
    <sheet name="TF_DQE_Planet" sheetId="2" r:id="rId2"/>
    <sheet name="TF_DQE_Balme" sheetId="3" r:id="rId3"/>
    <sheet name="TO_DQE" sheetId="4" r:id="rId4"/>
  </sheets>
  <definedNames>
    <definedName name="_xlnm._FilterDatabase" localSheetId="2" hidden="1">TF_DQE_Balme!$A$2:$F$144</definedName>
    <definedName name="_xlnm._FilterDatabase" localSheetId="1" hidden="1">TF_DQE_Planet!$A$2:$F$236</definedName>
    <definedName name="_xlnm._FilterDatabase" localSheetId="3" hidden="1">TO_DQE!$A$2:$F$16</definedName>
    <definedName name="_xlnm.Print_Area" localSheetId="0">BPU!$A$1:$D$312</definedName>
    <definedName name="_xlnm.Print_Area" localSheetId="2">TF_DQE_Balme!$A$1:$F$144</definedName>
    <definedName name="_xlnm.Print_Area" localSheetId="1">TF_DQE_Planet!$A$1:$F$236</definedName>
    <definedName name="_xlnm.Print_Area" localSheetId="3">TO_DQE!$A$1:$F$16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4" l="1"/>
  <c r="E9" i="4"/>
  <c r="F9" i="4" s="1"/>
  <c r="E5" i="4"/>
  <c r="F5" i="4" s="1"/>
  <c r="F6" i="4" s="1"/>
  <c r="E129" i="2"/>
  <c r="F129" i="2" s="1"/>
  <c r="F10" i="4" l="1"/>
  <c r="F12" i="4"/>
  <c r="F14" i="4" l="1"/>
  <c r="F15" i="4" l="1"/>
  <c r="F16" i="4" s="1"/>
  <c r="E129" i="3" l="1"/>
  <c r="F129" i="3" s="1"/>
  <c r="E128" i="3"/>
  <c r="F128" i="3" s="1"/>
  <c r="E126" i="3"/>
  <c r="F126" i="3" s="1"/>
  <c r="E125" i="3"/>
  <c r="F125" i="3" s="1"/>
  <c r="E121" i="3"/>
  <c r="F121" i="3" s="1"/>
  <c r="E120" i="3"/>
  <c r="F120" i="3" s="1"/>
  <c r="F122" i="3" s="1"/>
  <c r="F140" i="3" s="1"/>
  <c r="E115" i="3"/>
  <c r="F115" i="3" s="1"/>
  <c r="E113" i="3"/>
  <c r="F113" i="3" s="1"/>
  <c r="E112" i="3"/>
  <c r="F112" i="3" s="1"/>
  <c r="E110" i="3"/>
  <c r="F110" i="3" s="1"/>
  <c r="E108" i="3"/>
  <c r="F108" i="3" s="1"/>
  <c r="E107" i="3"/>
  <c r="F107" i="3" s="1"/>
  <c r="E104" i="3"/>
  <c r="F104" i="3" s="1"/>
  <c r="E102" i="3"/>
  <c r="F102" i="3" s="1"/>
  <c r="E101" i="3"/>
  <c r="F101" i="3" s="1"/>
  <c r="E100" i="3"/>
  <c r="F100" i="3" s="1"/>
  <c r="E98" i="3"/>
  <c r="F98" i="3" s="1"/>
  <c r="E94" i="3"/>
  <c r="F94" i="3" s="1"/>
  <c r="E92" i="3"/>
  <c r="F92" i="3" s="1"/>
  <c r="E90" i="3"/>
  <c r="F90" i="3" s="1"/>
  <c r="E88" i="3"/>
  <c r="F88" i="3" s="1"/>
  <c r="E83" i="3"/>
  <c r="F83" i="3" s="1"/>
  <c r="E81" i="3"/>
  <c r="F81" i="3" s="1"/>
  <c r="E79" i="3"/>
  <c r="F79" i="3" s="1"/>
  <c r="E76" i="3"/>
  <c r="F76" i="3" s="1"/>
  <c r="E75" i="3"/>
  <c r="F75" i="3" s="1"/>
  <c r="E74" i="3"/>
  <c r="F74" i="3" s="1"/>
  <c r="E72" i="3"/>
  <c r="F72" i="3" s="1"/>
  <c r="E71" i="3"/>
  <c r="F71" i="3" s="1"/>
  <c r="E68" i="3"/>
  <c r="F68" i="3" s="1"/>
  <c r="E66" i="3"/>
  <c r="F66" i="3" s="1"/>
  <c r="E65" i="3"/>
  <c r="F65" i="3" s="1"/>
  <c r="E63" i="3"/>
  <c r="F63" i="3" s="1"/>
  <c r="E60" i="3"/>
  <c r="F60" i="3" s="1"/>
  <c r="E57" i="3"/>
  <c r="F57" i="3" s="1"/>
  <c r="E56" i="3"/>
  <c r="F56" i="3" s="1"/>
  <c r="E54" i="3"/>
  <c r="F54" i="3" s="1"/>
  <c r="E53" i="3"/>
  <c r="F53" i="3" s="1"/>
  <c r="E48" i="3"/>
  <c r="F48" i="3" s="1"/>
  <c r="F49" i="3" s="1"/>
  <c r="F136" i="3" s="1"/>
  <c r="E44" i="3"/>
  <c r="F44" i="3" s="1"/>
  <c r="F45" i="3" s="1"/>
  <c r="F135" i="3" s="1"/>
  <c r="E39" i="3"/>
  <c r="F39" i="3" s="1"/>
  <c r="F40" i="3" s="1"/>
  <c r="F134" i="3" s="1"/>
  <c r="E34" i="3"/>
  <c r="F34" i="3" s="1"/>
  <c r="E32" i="3"/>
  <c r="F32" i="3" s="1"/>
  <c r="E31" i="3"/>
  <c r="F31" i="3" s="1"/>
  <c r="E29" i="3"/>
  <c r="F29" i="3" s="1"/>
  <c r="E27" i="3"/>
  <c r="F27" i="3" s="1"/>
  <c r="E24" i="3"/>
  <c r="F24" i="3" s="1"/>
  <c r="E22" i="3"/>
  <c r="F22" i="3" s="1"/>
  <c r="E20" i="3"/>
  <c r="F20" i="3" s="1"/>
  <c r="E18" i="3"/>
  <c r="F18" i="3" s="1"/>
  <c r="E17" i="3"/>
  <c r="F17" i="3" s="1"/>
  <c r="E15" i="3"/>
  <c r="F15" i="3" s="1"/>
  <c r="E13" i="3"/>
  <c r="F13" i="3" s="1"/>
  <c r="E9" i="3"/>
  <c r="F9" i="3" s="1"/>
  <c r="E8" i="3"/>
  <c r="F8" i="3" s="1"/>
  <c r="E5" i="3"/>
  <c r="F5" i="3" s="1"/>
  <c r="E214" i="2"/>
  <c r="F214" i="2" s="1"/>
  <c r="E213" i="2"/>
  <c r="F213" i="2" s="1"/>
  <c r="E211" i="2"/>
  <c r="F211" i="2" s="1"/>
  <c r="E210" i="2"/>
  <c r="F210" i="2" s="1"/>
  <c r="E209" i="2"/>
  <c r="F209" i="2" s="1"/>
  <c r="E205" i="2"/>
  <c r="F205" i="2" s="1"/>
  <c r="E204" i="2"/>
  <c r="F204" i="2" s="1"/>
  <c r="E199" i="2"/>
  <c r="F199" i="2" s="1"/>
  <c r="F200" i="2" s="1"/>
  <c r="F231" i="2" s="1"/>
  <c r="E195" i="2"/>
  <c r="F195" i="2" s="1"/>
  <c r="E194" i="2"/>
  <c r="F194" i="2" s="1"/>
  <c r="E193" i="2"/>
  <c r="F193" i="2" s="1"/>
  <c r="E192" i="2"/>
  <c r="F192" i="2" s="1"/>
  <c r="E188" i="2"/>
  <c r="F188" i="2" s="1"/>
  <c r="E186" i="2"/>
  <c r="F186" i="2" s="1"/>
  <c r="E185" i="2"/>
  <c r="F185" i="2" s="1"/>
  <c r="E183" i="2"/>
  <c r="F183" i="2" s="1"/>
  <c r="E182" i="2"/>
  <c r="F182" i="2" s="1"/>
  <c r="E178" i="2"/>
  <c r="F178" i="2" s="1"/>
  <c r="E176" i="2"/>
  <c r="F176" i="2" s="1"/>
  <c r="E175" i="2"/>
  <c r="F175" i="2" s="1"/>
  <c r="E173" i="2"/>
  <c r="F173" i="2" s="1"/>
  <c r="E171" i="2"/>
  <c r="F171" i="2" s="1"/>
  <c r="E170" i="2"/>
  <c r="F170" i="2" s="1"/>
  <c r="E167" i="2"/>
  <c r="F167" i="2" s="1"/>
  <c r="E165" i="2"/>
  <c r="F165" i="2" s="1"/>
  <c r="E164" i="2"/>
  <c r="F164" i="2" s="1"/>
  <c r="E163" i="2"/>
  <c r="F163" i="2" s="1"/>
  <c r="E161" i="2"/>
  <c r="F161" i="2" s="1"/>
  <c r="E160" i="2"/>
  <c r="F160" i="2" s="1"/>
  <c r="E159" i="2"/>
  <c r="F159" i="2" s="1"/>
  <c r="E157" i="2"/>
  <c r="F157" i="2" s="1"/>
  <c r="E156" i="2"/>
  <c r="F156" i="2" s="1"/>
  <c r="E155" i="2"/>
  <c r="F155" i="2" s="1"/>
  <c r="E154" i="2"/>
  <c r="F154" i="2" s="1"/>
  <c r="E150" i="2"/>
  <c r="F150" i="2" s="1"/>
  <c r="E148" i="2"/>
  <c r="F148" i="2" s="1"/>
  <c r="E146" i="2"/>
  <c r="F146" i="2" s="1"/>
  <c r="E142" i="2"/>
  <c r="F142" i="2" s="1"/>
  <c r="F143" i="2" s="1"/>
  <c r="F226" i="2" s="1"/>
  <c r="E138" i="2"/>
  <c r="F138" i="2" s="1"/>
  <c r="F139" i="2" s="1"/>
  <c r="F225" i="2" s="1"/>
  <c r="E133" i="2"/>
  <c r="F133" i="2" s="1"/>
  <c r="E131" i="2"/>
  <c r="F131" i="2" s="1"/>
  <c r="E128" i="2"/>
  <c r="F128" i="2" s="1"/>
  <c r="E126" i="2"/>
  <c r="F126" i="2" s="1"/>
  <c r="E121" i="2"/>
  <c r="F121" i="2" s="1"/>
  <c r="E120" i="2"/>
  <c r="F120" i="2" s="1"/>
  <c r="E118" i="2"/>
  <c r="F118" i="2" s="1"/>
  <c r="E117" i="2"/>
  <c r="F117" i="2" s="1"/>
  <c r="E116" i="2"/>
  <c r="F116" i="2" s="1"/>
  <c r="E114" i="2"/>
  <c r="F114" i="2" s="1"/>
  <c r="E113" i="2"/>
  <c r="F113" i="2" s="1"/>
  <c r="E112" i="2"/>
  <c r="F112" i="2" s="1"/>
  <c r="E109" i="2"/>
  <c r="F109" i="2" s="1"/>
  <c r="E107" i="2"/>
  <c r="F107" i="2" s="1"/>
  <c r="E105" i="2"/>
  <c r="F105" i="2" s="1"/>
  <c r="E102" i="2"/>
  <c r="F102" i="2" s="1"/>
  <c r="E100" i="2"/>
  <c r="F100" i="2" s="1"/>
  <c r="E98" i="2"/>
  <c r="F98" i="2" s="1"/>
  <c r="E97" i="2"/>
  <c r="F97" i="2" s="1"/>
  <c r="E96" i="2"/>
  <c r="F96" i="2" s="1"/>
  <c r="E95" i="2"/>
  <c r="F95" i="2" s="1"/>
  <c r="E93" i="2"/>
  <c r="F93" i="2" s="1"/>
  <c r="E91" i="2"/>
  <c r="F91" i="2" s="1"/>
  <c r="E90" i="2"/>
  <c r="F90" i="2" s="1"/>
  <c r="E88" i="2"/>
  <c r="F88" i="2" s="1"/>
  <c r="E86" i="2"/>
  <c r="F86" i="2" s="1"/>
  <c r="E84" i="2"/>
  <c r="F84" i="2" s="1"/>
  <c r="E83" i="2"/>
  <c r="F83" i="2" s="1"/>
  <c r="E81" i="2"/>
  <c r="F81" i="2" s="1"/>
  <c r="E78" i="2"/>
  <c r="F78" i="2" s="1"/>
  <c r="E75" i="2"/>
  <c r="F75" i="2" s="1"/>
  <c r="E73" i="2"/>
  <c r="F73" i="2" s="1"/>
  <c r="E72" i="2"/>
  <c r="F72" i="2" s="1"/>
  <c r="E67" i="2"/>
  <c r="F67" i="2" s="1"/>
  <c r="E66" i="2"/>
  <c r="F66" i="2" s="1"/>
  <c r="E65" i="2"/>
  <c r="F65" i="2" s="1"/>
  <c r="E61" i="2"/>
  <c r="F61" i="2" s="1"/>
  <c r="F62" i="2" s="1"/>
  <c r="F221" i="2" s="1"/>
  <c r="E56" i="2"/>
  <c r="F56" i="2" s="1"/>
  <c r="F57" i="2" s="1"/>
  <c r="F220" i="2" s="1"/>
  <c r="E51" i="2"/>
  <c r="F51" i="2" s="1"/>
  <c r="F52" i="2" s="1"/>
  <c r="F219" i="2" s="1"/>
  <c r="E46" i="2"/>
  <c r="F46" i="2" s="1"/>
  <c r="E44" i="2"/>
  <c r="F44" i="2" s="1"/>
  <c r="E43" i="2"/>
  <c r="F43" i="2" s="1"/>
  <c r="E41" i="2"/>
  <c r="F41" i="2" s="1"/>
  <c r="E39" i="2"/>
  <c r="F39" i="2" s="1"/>
  <c r="E38" i="2"/>
  <c r="F38" i="2" s="1"/>
  <c r="E37" i="2"/>
  <c r="F37" i="2" s="1"/>
  <c r="E36" i="2"/>
  <c r="F36" i="2" s="1"/>
  <c r="E35" i="2"/>
  <c r="F35" i="2" s="1"/>
  <c r="E32" i="2"/>
  <c r="F32" i="2" s="1"/>
  <c r="E30" i="2"/>
  <c r="F30" i="2" s="1"/>
  <c r="E29" i="2"/>
  <c r="F29" i="2" s="1"/>
  <c r="E28" i="2"/>
  <c r="F28" i="2" s="1"/>
  <c r="E26" i="2"/>
  <c r="F26" i="2" s="1"/>
  <c r="E24" i="2"/>
  <c r="F24" i="2" s="1"/>
  <c r="E23" i="2"/>
  <c r="F23" i="2" s="1"/>
  <c r="E21" i="2"/>
  <c r="F21" i="2" s="1"/>
  <c r="E19" i="2"/>
  <c r="F19" i="2" s="1"/>
  <c r="E15" i="2"/>
  <c r="F15" i="2" s="1"/>
  <c r="E13" i="2"/>
  <c r="F13" i="2" s="1"/>
  <c r="E10" i="2"/>
  <c r="F10" i="2" s="1"/>
  <c r="E9" i="2"/>
  <c r="F9" i="2" s="1"/>
  <c r="E6" i="2"/>
  <c r="F6" i="2" s="1"/>
  <c r="E5" i="2"/>
  <c r="F5" i="2" s="1"/>
  <c r="F95" i="3" l="1"/>
  <c r="F138" i="3" s="1"/>
  <c r="F215" i="2"/>
  <c r="F233" i="2" s="1"/>
  <c r="F130" i="3"/>
  <c r="F141" i="3" s="1"/>
  <c r="F206" i="2"/>
  <c r="F232" i="2" s="1"/>
  <c r="F189" i="2"/>
  <c r="F229" i="2" s="1"/>
  <c r="F134" i="2"/>
  <c r="F224" i="2" s="1"/>
  <c r="F68" i="2"/>
  <c r="F222" i="2" s="1"/>
  <c r="F196" i="2"/>
  <c r="F230" i="2" s="1"/>
  <c r="F47" i="2"/>
  <c r="F218" i="2" s="1"/>
  <c r="F84" i="3"/>
  <c r="F137" i="3" s="1"/>
  <c r="F179" i="2"/>
  <c r="F228" i="2" s="1"/>
  <c r="F35" i="3"/>
  <c r="F133" i="3" s="1"/>
  <c r="F116" i="3"/>
  <c r="F139" i="3" s="1"/>
  <c r="F16" i="2"/>
  <c r="F217" i="2" s="1"/>
  <c r="F10" i="3"/>
  <c r="F132" i="3" s="1"/>
  <c r="F122" i="2"/>
  <c r="F223" i="2" s="1"/>
  <c r="F151" i="2"/>
  <c r="F227" i="2" s="1"/>
  <c r="F142" i="3" l="1"/>
  <c r="F143" i="3" s="1"/>
  <c r="F144" i="3" s="1"/>
  <c r="F234" i="2"/>
  <c r="F235" i="2" s="1"/>
  <c r="F236" i="2" s="1"/>
</calcChain>
</file>

<file path=xl/sharedStrings.xml><?xml version="1.0" encoding="utf-8"?>
<sst xmlns="http://schemas.openxmlformats.org/spreadsheetml/2006/main" count="1727" uniqueCount="553">
  <si>
    <t>REF</t>
  </si>
  <si>
    <t>DESIGNATION</t>
  </si>
  <si>
    <t>UNITE</t>
  </si>
  <si>
    <t xml:space="preserve">1 - </t>
  </si>
  <si>
    <t>TRAVAUX PREPARATOIRES</t>
  </si>
  <si>
    <t xml:space="preserve">  1.1 - </t>
  </si>
  <si>
    <t>AMENEE, REPLI D'INSTALLATION DE CHANTIER, PROTECTION</t>
  </si>
  <si>
    <t xml:space="preserve">    1.1.1 - </t>
  </si>
  <si>
    <t>Amenée, repli d'installation de chantier, protection</t>
  </si>
  <si>
    <t>F</t>
  </si>
  <si>
    <t/>
  </si>
  <si>
    <t xml:space="preserve">L'installation et le repli du chantier seront payés par un prix unique. Ce prix rémunère forfaitairement la construction, l’entretien et l’amortissement de toutes les installations de chantier de l’entreprise, l’aménagement des aires de stockage et des pistes, la fourniture des barrières nécessaires pour satisfaire l'ensemble des conditions de sécurité.
Il comprend :
   - Les études d'exécution de l'entreprise : vues en plan et profils en long avec coupes de détail, nomenclature des éléments constitutifs des ouvrages, concernant les canalisations, ouvrages spécifiques, cotes des ouvrages réalisées sur la base du plan projet du maître d'œuvre et toutes sujétions. Ce dossier d'exécution sera apporté à son visa lors de la phase de préparation de chantier.  
   - Les bureaux et baraquements de l’entreprise, qui serviront notamment aux réunions de chantier,
   - Les branchements provisoires de toutes natures nécessaires au fonctionnement du matériel et à la marche générale des travaux (eau, énergie, téléphone, etc...) et les consommations correspondantes,
   - Et en particulier le by-pass du réseau d'eau potable ainsi que la continuité de l'alimentation des branchements durant les travaux
   - Le transport à pied d’œuvre et la mise en place, pour chaque phase de basculement de circulation, des dispositifs de sécurité,
   - La signalisation adaptée par panneautage ou manuelle,
   - Les démarches administratives obligatoires : DICT, plans de circulation, autorisations de voirie, etc,
   - Les clôtures et palissade de chantier, y compris leur entretien pendant la durée des travaux, 
   - La fourniture, pose et la maintenance du panneau d’information,
   - Les frais de gardiennage et de surveillance éventuelle du chantier, de jour et de nuit,
   - Les frais imputables à l’application des prescriptions de toutes les mesures d’ordre, de sécurité et d’hygiène,
   - Les mesures particulières relatives à la propreté du chantier,
   - L’aménagement et l’entretien des pistes de chantier et des aires de stockage,
   - L'implantation des ouvrages et le piquetage des ouvrages existants enterrés,
   - Le piquetage général, les piquetages complémentaires, les piquetages spéciaux des ouvrages enterrés,
   - Le contrôle par huissier avant exécution des travaux,
   - La remise en état définitive des lieux.
Ce prix s'entend au forfait. </t>
  </si>
  <si>
    <t xml:space="preserve">    1.1.6 - </t>
  </si>
  <si>
    <t>Héliportage du matériel et des matériaux</t>
  </si>
  <si>
    <t>Ce prix rémunère le recours à l'héliportage pour l'amenée du matériel et des matériaux nécessaires à la bonne exécution du chantier lorsqu'il n'y a pas de voie terrestre accessible en véhicule, ainsi que toutes les autorisations de survol réglementaires. Ce prix s'entend au forfait.</t>
  </si>
  <si>
    <t xml:space="preserve">  1.4 - </t>
  </si>
  <si>
    <t>DECAPAGE ET MISE EN PLACE DE TERRE VEGETALE</t>
  </si>
  <si>
    <t xml:space="preserve">    1.4.1 - </t>
  </si>
  <si>
    <t>Décapage de terre végétale</t>
  </si>
  <si>
    <t xml:space="preserve">      1.4.1.1 - </t>
  </si>
  <si>
    <t xml:space="preserve">Décapage et remise en place de terre végétale </t>
  </si>
  <si>
    <t>M2</t>
  </si>
  <si>
    <t>Ce prix rémunère le décapage de la terre végétale en place sur une épaisseur de 20 cm à l'aide d'engins ou manuellement et son stockage en cordon sur le site en vue de sa remise en place en fin de chantier y compris toutes sujétions. Ce prix s'entend par mètre carré de terre végétale.</t>
  </si>
  <si>
    <t xml:space="preserve">    1.4.6 - </t>
  </si>
  <si>
    <t>Remise en état de pelouse, jardin ou pré</t>
  </si>
  <si>
    <t>Ce prix rémunère la remise en état d'espaces verts type pelouse, jardin ou pré, avec engazonnement adapté au milieu et aux espèces locales. Ce prix s'entend au mètre carré.</t>
  </si>
  <si>
    <t xml:space="preserve">  1.5 - </t>
  </si>
  <si>
    <t>DEMOLITION DE CHAUSSEES, TROTTOIRS, BORDURES, CANIVEAUX, REGARDS</t>
  </si>
  <si>
    <t xml:space="preserve">    1.5.1 - </t>
  </si>
  <si>
    <t xml:space="preserve">Découpage ou sciage de chaussées ou de trottoirs </t>
  </si>
  <si>
    <t xml:space="preserve">      1.5.1.1 - </t>
  </si>
  <si>
    <t>Découpage de chaussées ou trottoirs en enrobé</t>
  </si>
  <si>
    <t>ML</t>
  </si>
  <si>
    <t>Ce prix rémunère le découpage soigné à la scie à disques des revêtements en enrobés ou des trottoirs quelle que soit l'épaisseur y compris toutes sujétions, Ce prix s'entend par mètre linéaire de découpage comprenant les deux bords de tranchée.</t>
  </si>
  <si>
    <t xml:space="preserve">    1.5.3 - </t>
  </si>
  <si>
    <t>Démolition de chaussée</t>
  </si>
  <si>
    <t xml:space="preserve">      1.5.3.1 - </t>
  </si>
  <si>
    <t>Démolition de chaussées en enrobés</t>
  </si>
  <si>
    <t>Ce prix rémunère la démolition de chaussées en enrobés comprenant la démolition et l'évacuation de l'enrobé quelle que soit l'épaisseur y compris toutes sujétions. Ce prix s'entend par mètre carré de démolition de chaussées.</t>
  </si>
  <si>
    <t xml:space="preserve">2 - </t>
  </si>
  <si>
    <t>TERRASSEMENTS</t>
  </si>
  <si>
    <t xml:space="preserve">L'ensemble des volumes évoqués dans le présent chapitre s'entendent hors foisonnement. </t>
  </si>
  <si>
    <t xml:space="preserve">  2.2 - </t>
  </si>
  <si>
    <t>SONDAGES DE RECHERCHE DE CONDUITE EXISTANTE</t>
  </si>
  <si>
    <t>Ce prix rémunère la recherche de conduites existantes lorsque celles ci n'ont pas pu être découvertes en fouilles comprenant : démarches liées au repérage, implantation du sondage, découpe des enrobés, terrassement, mise en berge ou évacuation si nécessaire des déblais extraits, dégagement de la ou des conduites, protection de la fouille et remise en état des lieux y compris toutes sujétions. Le sondage sera réalisé sur une longueur maximale de 2 ml et sur une largeur variant en fonction de la profondeur du sondage, conformément au fascicule 70. Ce prix s'entend par unité de sondage.</t>
  </si>
  <si>
    <t xml:space="preserve">    2.2.1 - </t>
  </si>
  <si>
    <t>Pour canalisation de profondeur p ≤ 1,5 m</t>
  </si>
  <si>
    <t>U</t>
  </si>
  <si>
    <t xml:space="preserve">  2.3 - </t>
  </si>
  <si>
    <t>TERRASSEMENT PLEINE MASSE</t>
  </si>
  <si>
    <t>Ce prix rémunère la la réalisation de terrassement en pleine masse, y compris mise en berge ou évacuation si nécessaire des déblais extraits, protection de la fouille y compris toutes sujétions. Ce prix s'entend au mètre cube.</t>
  </si>
  <si>
    <t xml:space="preserve">    2.3.1 - </t>
  </si>
  <si>
    <t>Terrassement, mise en remblais compactés sur chantier</t>
  </si>
  <si>
    <t>M3</t>
  </si>
  <si>
    <t xml:space="preserve">  2.4 - </t>
  </si>
  <si>
    <t>TRANCHEES POUR CANALISATIONS</t>
  </si>
  <si>
    <t xml:space="preserve">    2.4.1 - </t>
  </si>
  <si>
    <t>Tranchées pour réseau principal à l'aide d'engins mécaniques en terrain de toute nature</t>
  </si>
  <si>
    <t>Ces prix comprennent les tranchées pour pose de canalisations, y compris l'évacuation des matériaux en excédent ou impropres à l’utilisation dans une décharge mise à la disposition par le Maître d'Ouvrage. Ces tranchées sont susceptibles d’être exécutées en terrain de toutes natures avec engins mécaniques, la hauteur de tranchée ne devant pas être supérieure à 1,30 mètre hors surprofondeur pour lit de pose, la longueur étant mesurée selon l’axe de la tranchée. Les prestations comprennent également le nivellement du fond de fouille, son étaiement, l'épuisement du fond de fouilles jusqu'à 20m³/h si nécessaire, y compris toutes sujétions. Les prestations ne comprennent pas les volumes faisant l'objet du prix 1.4.1.1. Ce prix s'entend par mètre cube de tranchée.</t>
  </si>
  <si>
    <t xml:space="preserve">    2.4.6 - </t>
  </si>
  <si>
    <t>Plus value aux prix 2.4.1 et 2.4.2 pour les terrassements exécutés à la main</t>
  </si>
  <si>
    <t>Ces prix rémunèrent la plus value sur les prix 2.4.1 et 2.4.2 pour les terrassements exécutés à la main, en cas d'impossibilité de réaliser les travaux avec des engins mécaniques, l'entreprise devant pouvoir justifier des contraintes techniques. Ce prix s'entend au mètre cube.</t>
  </si>
  <si>
    <t xml:space="preserve">  2.5 - </t>
  </si>
  <si>
    <t>PLUS VALUE POUR ROCHER</t>
  </si>
  <si>
    <t xml:space="preserve">    2.5.2 - </t>
  </si>
  <si>
    <t>Plus value aux prix 2.4.1 et 2.4.2 pour rocher compact excavé au brise roche ou au marteau piqueur</t>
  </si>
  <si>
    <t>Ce prix rémunère la plus value sur les prix 2.4.1 et 2.4.2 pour la réalisation de tranchée dans un terrain rocheux ne pouvant être exécutée qu’au brise roche ou au marteau piqueur par suite de l’impossibilité technique de l’emploi de l’explosif dûment constatée par le Maître d’Œuvre et de son autorisation expresse, pour toutes profondeurs, y compris toutes sujétions.</t>
  </si>
  <si>
    <t xml:space="preserve">  2.6 - </t>
  </si>
  <si>
    <t>PLUS VALUE POUR FRANCHISSEMENT D'OBSTACLES</t>
  </si>
  <si>
    <t xml:space="preserve">    2.6.4 - </t>
  </si>
  <si>
    <t>Longement de réseau ou obstacle de toute nature d'un côté de la tranchée</t>
  </si>
  <si>
    <t>Ce prix rémunère le longement, d'un côté de la tranchée, de câbles, canalisations, aqueducs ou autres ouvrages distants de moins de 0,70 m du bord de la tranchée, y compris étaiements, suspensions, butées, calage et remise en état des ouvrages existants en cas de rupture, y compris toutes sujétions. Ce prix s'entend par mètre linéaire de réseau ou obstacle de toute nature.</t>
  </si>
  <si>
    <t xml:space="preserve">    2.6.6 - </t>
  </si>
  <si>
    <t>Croisement de réseau ou obstacle de toute nature d'un diamètre ≤ 0,5 m</t>
  </si>
  <si>
    <t>Ce prix rémunère le croisement de câbles, canalisations, aqueducs ou autres ouvrages rencontrés dans la fouille, d'un diamètre inférieur ou égal à 0,5 m, y compris recherches, sondages et travaux spéciaux (soutènement, confortation et réparation, reconstitution des signalisations éventuelles), Ce prix s’applique une seule fois quel que soit le nombre de conduites posées en fouille commune, y compris le terrassement manuel et toutes sujétions. Ce prix s'entend à l'unité.</t>
  </si>
  <si>
    <t xml:space="preserve">    2.6.10 - </t>
  </si>
  <si>
    <t>Fourniture et mise en place de renvoi d'eau metallique 4m</t>
  </si>
  <si>
    <t>Fourniture et mise en place de renvoi d'eau métallique de longueur 4 mètres.</t>
  </si>
  <si>
    <t xml:space="preserve">  2.7 - </t>
  </si>
  <si>
    <t>EVACUATION DES DEBLAIS</t>
  </si>
  <si>
    <t xml:space="preserve">    2.7.1 - </t>
  </si>
  <si>
    <t>Plus-value pour décharge autorisée non fournie par le maître d’ouvrage</t>
  </si>
  <si>
    <t>Ce prix rémunère la plus-value sur les prix 2.02 pour une décharge autorisée recherchée par l’entreprise y compris toutes sujétions. Ce prix s'entend par mètre cube de matériaux éliminés.</t>
  </si>
  <si>
    <t xml:space="preserve">  2.9 - </t>
  </si>
  <si>
    <t>REMBLAI ET APPORT</t>
  </si>
  <si>
    <t xml:space="preserve">    2.9.1 - </t>
  </si>
  <si>
    <t>Avec apport de matériaux</t>
  </si>
  <si>
    <t>Ces prix de matériaux d'apport ou de substitution comprennent : la fourniture, le chargement, le transport, le stockage éventuel, la reprise à la benne ou au godet, le rabotage, la mise en place, le compactage soigné par couche de 0,20 m, l'évacuation des matériaux remplacés, y compris toutes sujétions. Ce prix s'entend au mètre cube de matériaux.</t>
  </si>
  <si>
    <t xml:space="preserve">      2.9.1.1 - </t>
  </si>
  <si>
    <t>Tout venant 0/80</t>
  </si>
  <si>
    <t xml:space="preserve">      2.9.1.3 - </t>
  </si>
  <si>
    <t>Grave GNT 0/31,5</t>
  </si>
  <si>
    <t xml:space="preserve">      2.9.1.4 - </t>
  </si>
  <si>
    <t xml:space="preserve">Sable lit de pose 0/8 de carrière  </t>
  </si>
  <si>
    <t xml:space="preserve">      2.9.1.5 - </t>
  </si>
  <si>
    <t>Gravier d'enrobage lavé roulé 4/20</t>
  </si>
  <si>
    <t xml:space="preserve">      2.9.1.6 - </t>
  </si>
  <si>
    <t xml:space="preserve">Galets 20/40 lavés roulés </t>
  </si>
  <si>
    <t xml:space="preserve">      2.9.1.7 - </t>
  </si>
  <si>
    <t>Galets drainants 40/60</t>
  </si>
  <si>
    <t xml:space="preserve">    2.9.2 - </t>
  </si>
  <si>
    <t>Sans apport de matériaux</t>
  </si>
  <si>
    <t>Ces prix de matériaux réutilisés comprennent : le transport, le stockage éventuel, la reprise à la benne ou au godet, le rabotage, la mise en place, le compactage soigné par couche de 0,20 m, y compris toutes sujétions. Ce prix s'entend au mètre cube de matériaux mis en place.</t>
  </si>
  <si>
    <t xml:space="preserve">      2.9.2.3 - </t>
  </si>
  <si>
    <t>Matériaux extraits réutilisés en remblais après criblage</t>
  </si>
  <si>
    <t xml:space="preserve">    2.9.3 - </t>
  </si>
  <si>
    <t>Grillage avertisseur</t>
  </si>
  <si>
    <t>Ce prix rémunère la fourniture et mise en place de grillage avertisseur de couleur correspondant à la canalisation, de largeur minimum de 0,20 m y compris pose au-dessus du matériau d'enrobage et toutes sujétions. Ce prix s'entend au mètre linéaire.</t>
  </si>
  <si>
    <t xml:space="preserve">      2.9.3.1 - </t>
  </si>
  <si>
    <t>Grillage avertisseur détectable</t>
  </si>
  <si>
    <t xml:space="preserve">    2.9.4 - </t>
  </si>
  <si>
    <t>Fil métallique détectable y compris continuité (placé sur la conduite)</t>
  </si>
  <si>
    <t>Fourniture et mise en place d'un fil métallique détectable (Inox 304L recuit), avec raccordement de continuité, de couleur bleue, de diamétre 0.8 mm gainé PEHD diamétre extérieur 2.8 mm, pour conduites non métalliques</t>
  </si>
  <si>
    <t xml:space="preserve">  2.13 - </t>
  </si>
  <si>
    <t>ENROCHEMENTS</t>
  </si>
  <si>
    <t xml:space="preserve">    2.13.2 - </t>
  </si>
  <si>
    <t>Confection d'un enrochement sec sur 1 mètre de large</t>
  </si>
  <si>
    <t>Ce prix rémunère :
- les fouilles et le talutage
- la fourniture et l'amenée des blocs rocheux provenant de carrière agréée,
- la mise en oeuvre et l’agencement soignés des blocs d'enrochement,
- la fourniture de matériaux drainants 25/50 et la mise en place et le compactage à l'arrière du mur,
- la finition des ouvrages,
- toutes autres sujétions.
Les dispositions concernant les fournitures et leur mise en place sont précisées dans le CCTP.
Ce prix s'entend au mètre carré d'enrochement</t>
  </si>
  <si>
    <t xml:space="preserve">3 - </t>
  </si>
  <si>
    <t>ELIMINATION DES VENUES D'EAU ET DEVIATION D'EFFLUENTS</t>
  </si>
  <si>
    <t xml:space="preserve">  3.1 - </t>
  </si>
  <si>
    <t>DRAINAGE DU FOND DE FOUILLE</t>
  </si>
  <si>
    <t xml:space="preserve">    3.1.2 - </t>
  </si>
  <si>
    <t>CANALISATIONS DE DRAINAGE, drains routiers</t>
  </si>
  <si>
    <t>Ces prix rémunèrent la fourniture et pose de canalisations de drainage en PEHD annelé noir, type routier, y compris toutes sujétions. Le linéaire à prendre en compte est la longueur réelle de pose des tuyaux. Les prix s'entendent au mètre linéaire.</t>
  </si>
  <si>
    <t xml:space="preserve">      3.1.2.3 - </t>
  </si>
  <si>
    <t>Diamètre nominal 110 mm</t>
  </si>
  <si>
    <t xml:space="preserve">4 - </t>
  </si>
  <si>
    <t>CANALISATIONS POUR ECOULEMENT GRAVITAIRE</t>
  </si>
  <si>
    <t xml:space="preserve">  4.4 - </t>
  </si>
  <si>
    <t>TUYAUX EN POLYCHLORURE DE VINYLE</t>
  </si>
  <si>
    <t xml:space="preserve">    4.4.2 - </t>
  </si>
  <si>
    <t>Fourniture et pose de Tuyaux en Polychlorure de Vinyle - SN8</t>
  </si>
  <si>
    <t>Ces prix rémunèrent la fourniture et pose, en tranchée ouverte, de tuyaux en polychlorure de vinyle assainissement série SN8 à double paroi, à joint caoutchouc, y compris transport à pied d'œuvre, bardage des tuyaux, coupes, mise en place, calage, contrôles internes et toutes sujétions. Le linéaire à prendre en compte est la longueur réelle de pose des tuyaux. Les tuyaux sont titulaires d’une certification NF de conformité aux normes XP P 16-362 et NF EN 1401-1 ou d’une certification européenne équivalente ou sont titulaires d’une certification CSTBat associée à un avis technique favorable en cours de validité ou d’une certification européenne équivalente pour les tuyaux n’entrant pas dans les champs des normes XP P 16-362 et NF EN 1401-1. Les prix s'entendent au mètre linéaire.</t>
  </si>
  <si>
    <t xml:space="preserve">      4.4.2.4 - </t>
  </si>
  <si>
    <t xml:space="preserve">Diamètre nominal 200 mm </t>
  </si>
  <si>
    <t xml:space="preserve">5 - </t>
  </si>
  <si>
    <t>ACCESSOIRES DIVERS RESEAU GRAVITAIRE</t>
  </si>
  <si>
    <t xml:space="preserve">  5.7 - </t>
  </si>
  <si>
    <t>MISE EN ŒUVRE DE CLAPETS DE NEZ</t>
  </si>
  <si>
    <t xml:space="preserve">    5.7.3 - </t>
  </si>
  <si>
    <t>Mise en œuvre de clapets de nez en polyester à bride</t>
  </si>
  <si>
    <t>Ce prix rémunère la fourniture et la mise en œuvre d'un clapet anti-retour en polyester PN16 pour obturation d'une canalisation y compris :
  - Le transport et l'acheminement aux zones de chantier du matériel, des matériaux et des équipements nécessaires à la réalisation de la prestation comprenant la signalisation et la mise en sécurité du chantier lors des opérations de manutention sur voirie, 
  - La préparation de la canalisation,
  - La fourniture et la pose du clapet anti-retour et toutes sujétions.
Ce prix s'entend à l'unité.</t>
  </si>
  <si>
    <t xml:space="preserve">      5.7.3.3 - </t>
  </si>
  <si>
    <t>Ø200 mm</t>
  </si>
  <si>
    <t xml:space="preserve">6 - </t>
  </si>
  <si>
    <t>CANALISATIONS POUR ECOULEMENT SOUS PRESSION</t>
  </si>
  <si>
    <t xml:space="preserve">  6.9 - </t>
  </si>
  <si>
    <t>TUYAUX EN PEHD SERIE 16 BARS</t>
  </si>
  <si>
    <t>Ces prix rémunèrent la fourniture et pose de canalisations en Polyéthylène Haute Densité série 16 Bars, à raccords vissés ou soudés, en barres ou en couronnes conformes aux spécifications du CCTP, comprenant transport, stockage, déroulage, bardage, pose, calage et toutes sujétions. Le linéaire à prendre en compte est la longueur réelle de pose des tuyaux. Les prix s'entendent au mètre linéaire.</t>
  </si>
  <si>
    <t xml:space="preserve">    6.9.2 - </t>
  </si>
  <si>
    <t>Diamètre nominal 25</t>
  </si>
  <si>
    <t xml:space="preserve">    6.9.8 - </t>
  </si>
  <si>
    <t>Diamètre nominal 90</t>
  </si>
  <si>
    <t xml:space="preserve">    6.9.10 - </t>
  </si>
  <si>
    <t>Diamètre nominal 125</t>
  </si>
  <si>
    <t xml:space="preserve">    6.9.13 - </t>
  </si>
  <si>
    <t>Diamètre nominal 200</t>
  </si>
  <si>
    <t xml:space="preserve">7 - </t>
  </si>
  <si>
    <t>ACCESSOIRES DIVERS RESEAU SOUS PRESSION</t>
  </si>
  <si>
    <t xml:space="preserve">  7.1 - </t>
  </si>
  <si>
    <t>ROBINETTERIE</t>
  </si>
  <si>
    <t xml:space="preserve">    7.1.1 - </t>
  </si>
  <si>
    <t>Robinet vanne de sectionnement à opercule caoutchouc PN16</t>
  </si>
  <si>
    <t>Ces prix rémunèrent la fourniture et pose de robinet vanne PN16, brides fonte, écartement réduit ou standard, opercule caoutchouc. Ce prix s'entend à l'unité.</t>
  </si>
  <si>
    <t xml:space="preserve">      7.1.1.4 - </t>
  </si>
  <si>
    <t>DN 65 mm</t>
  </si>
  <si>
    <t xml:space="preserve">      7.1.1.5 - </t>
  </si>
  <si>
    <t>DN 80 mm</t>
  </si>
  <si>
    <t xml:space="preserve">      7.1.1.6 - </t>
  </si>
  <si>
    <t>DN 100 mm</t>
  </si>
  <si>
    <t xml:space="preserve">    7.1.9 - </t>
  </si>
  <si>
    <t>Volant de manœuvre pour vanne</t>
  </si>
  <si>
    <t>Ce prix rémunère la fourniture d'un volant de manœuvre pour robinet-vanne en fonte, carré de manœuvre 30 mm. Ce prix s'entend à l'unité.</t>
  </si>
  <si>
    <t xml:space="preserve">      7.1.9.1 - </t>
  </si>
  <si>
    <t>Ø 225 mm pour robinet-vanne DN 40 à 100</t>
  </si>
  <si>
    <t xml:space="preserve">      7.1.9.2 - </t>
  </si>
  <si>
    <t>Ø 315 mm pour robinet-vanne DN 100 à 200</t>
  </si>
  <si>
    <t xml:space="preserve">  7.2 - </t>
  </si>
  <si>
    <t>PROTECTION DES RESEAUX</t>
  </si>
  <si>
    <t xml:space="preserve">    7.2.14 - </t>
  </si>
  <si>
    <t>Boîte à crépine PN 16</t>
  </si>
  <si>
    <t xml:space="preserve">      7.2.14.2 - </t>
  </si>
  <si>
    <t>DN 60/65 mm</t>
  </si>
  <si>
    <t xml:space="preserve">      7.2.14.3 - </t>
  </si>
  <si>
    <t xml:space="preserve">  7.4 - </t>
  </si>
  <si>
    <t>PIÈCES SPÉCIALES, RACCORDS ET JOINTS</t>
  </si>
  <si>
    <t xml:space="preserve">    7.4.1 - </t>
  </si>
  <si>
    <t>Esse de réglage à brides</t>
  </si>
  <si>
    <t>Ce prix rémunère la fourniture et pose d'un esse de réglage à brides PN16. Ce prix s'entend à l'unité.</t>
  </si>
  <si>
    <t xml:space="preserve">      7.4.1.1 - </t>
  </si>
  <si>
    <t xml:space="preserve">    7.4.6 - </t>
  </si>
  <si>
    <t>Raccord type Major Stop pour tuyau PVC</t>
  </si>
  <si>
    <t>Ce prix rémunère la fourniture et pose d'un raccord type major Stop pour tuyau PVC. Ce prix s'entend à l'unité.</t>
  </si>
  <si>
    <t xml:space="preserve">      7.4.6.6 - </t>
  </si>
  <si>
    <t>DN 80 mm pour DE 90 mm</t>
  </si>
  <si>
    <t xml:space="preserve">      7.4.6.8 - </t>
  </si>
  <si>
    <t>DN 125 mm pour DE 125 mm</t>
  </si>
  <si>
    <t xml:space="preserve">    7.4.9 - </t>
  </si>
  <si>
    <t>Manchon multi-matériaux très grande tolérance</t>
  </si>
  <si>
    <t>Ce prix rémunère la fourniture et pose d'un manchon multi-matériaux très grande tolérance vérrouillé de type GFPS 3007 ou équivalent. Ce prix s'entend à l'unité.</t>
  </si>
  <si>
    <t xml:space="preserve">      7.4.9.1 - </t>
  </si>
  <si>
    <t>DN 100 (plage 104-132 mm)</t>
  </si>
  <si>
    <t xml:space="preserve">    7.4.13 - </t>
  </si>
  <si>
    <t>Joint de démontage auto-buté</t>
  </si>
  <si>
    <t>Ce prix rémunère la fourniture et pose de joint de démontage auto-buté PN16. Ce prix s'entend à l'unité.</t>
  </si>
  <si>
    <t xml:space="preserve">      7.4.13.1 - </t>
  </si>
  <si>
    <t xml:space="preserve">    7.4.15 - </t>
  </si>
  <si>
    <t>Bride de réduction PN 16</t>
  </si>
  <si>
    <t>Ce prix rémunère la fourniture et pose de bride de réduction en fonte y compris les goujons et écrous, PN 16 bars. Les diamètres sont notés D/d avec D le grand diamètre et d le petit diamètre. Ce prix s'entend à l'unité.</t>
  </si>
  <si>
    <t xml:space="preserve">      7.4.15.8 - </t>
  </si>
  <si>
    <t>DN 80/65</t>
  </si>
  <si>
    <t xml:space="preserve">      7.4.15.15 - </t>
  </si>
  <si>
    <t>DN 125/80</t>
  </si>
  <si>
    <t xml:space="preserve">      7.4.15.16 - </t>
  </si>
  <si>
    <t>DN 125/100</t>
  </si>
  <si>
    <t xml:space="preserve">    7.4.25 - </t>
  </si>
  <si>
    <t>Collier de prise en charge</t>
  </si>
  <si>
    <t>Ce prix rémunère la fourniture et pose d'un collier de prise en charge. Ce prix s'entend à l'unité.</t>
  </si>
  <si>
    <t xml:space="preserve">      7.4.25.2 - </t>
  </si>
  <si>
    <t xml:space="preserve">    7.4.28 - </t>
  </si>
  <si>
    <t>Coude à 90° en PEHD, électrosoudable, PN 16</t>
  </si>
  <si>
    <t>Ce prix rémunère la fourniture et la pose d'un coude PEHD à 90°, PN 16 bars, y compris soudure. Ce prix s'entend à l'unité.</t>
  </si>
  <si>
    <t xml:space="preserve">      7.4.28.2 - </t>
  </si>
  <si>
    <t>DN 25 mm</t>
  </si>
  <si>
    <t xml:space="preserve">      7.4.28.8 - </t>
  </si>
  <si>
    <t>DN 90 mm</t>
  </si>
  <si>
    <t xml:space="preserve">      7.4.28.10 - </t>
  </si>
  <si>
    <t>DN 125 mm</t>
  </si>
  <si>
    <t xml:space="preserve">      7.4.28.13 - </t>
  </si>
  <si>
    <t>DN 200 mm</t>
  </si>
  <si>
    <t xml:space="preserve">    7.4.30 - </t>
  </si>
  <si>
    <t>Coude à 45° en PEHD, électrosoudable</t>
  </si>
  <si>
    <t>Ce prix rémunère la fourniture et la pose d'un coude PEHD à 45° y compris soudure. Ce prix s'entend à l'unité.</t>
  </si>
  <si>
    <t xml:space="preserve">      7.4.30.8 - </t>
  </si>
  <si>
    <t xml:space="preserve">  7.5 - </t>
  </si>
  <si>
    <t>ACCESSOIRES DE RESEAU AEP</t>
  </si>
  <si>
    <t xml:space="preserve">    7.5.2 - </t>
  </si>
  <si>
    <t>Ce prix rémunère le raccordement sur conduite existante Ø ≤150 mm, comprenant détection et dégagement sur la conduite, découpe soignée et démolition du revêtement de chaussée, évacuation à la décharge, terrassements supplémentaires pour surprofondeur, coupes et percement de la colonne, toutes pièces spéciales, remblayage des fouilles en GNT 0/80, réfection de chaussée et collage des lèvres à l'émulsion. Ce prix s'entend à l'unité.</t>
  </si>
  <si>
    <t xml:space="preserve">  7.6 - </t>
  </si>
  <si>
    <t>BRANCHEMENTS D'EAU POTABLE</t>
  </si>
  <si>
    <t xml:space="preserve">    7.6.9 - </t>
  </si>
  <si>
    <t>Robinet vanne 1/4 de tour</t>
  </si>
  <si>
    <t>Ce prix rémunère la fourniture et pose d'un robinet 1/4 tour à poignée, y compris toutes les pièces nécessaires au raccordement. Ce prix s'entend à l'unité.</t>
  </si>
  <si>
    <t xml:space="preserve">      7.6.9.2 - </t>
  </si>
  <si>
    <t>Diamètre 20 mm</t>
  </si>
  <si>
    <t xml:space="preserve">    7.6.10 - </t>
  </si>
  <si>
    <t>Crépine pour branchement</t>
  </si>
  <si>
    <t>Ce prix rémunère la fourniture et pose d'une crépine pour branchement, corps en inox et raccord laiton, y compris toutes les pièces nécessaires au raccordement. Ce prix s'entend à l'unité.</t>
  </si>
  <si>
    <t xml:space="preserve">      7.6.10.2 - </t>
  </si>
  <si>
    <t xml:space="preserve">  7.7 - </t>
  </si>
  <si>
    <t>EQUIPEMENT POUR OUVRAGES ET RESERVOIRS D'EAU POTABLE</t>
  </si>
  <si>
    <t>Les prix de ce chapitre comprennent (sauf mention contraire) la fourniture, le transport, la pose en tranchée ou le montage en élévation (en regard ou chambre y compris travail dans l'embarras des ouvrages, échafaudages), des appareils et de leur accessoires (joints, boulonnerie inox ou galvanisée à chaud...), les calages, butées, ancrages et fixations, le rinçage, les essais, les épreuves contradictoires et la mise en service, et le cas échéant la remise des notices d'installation et d'entretien et des consignes de réglages.</t>
  </si>
  <si>
    <t xml:space="preserve">    7.7.2 - </t>
  </si>
  <si>
    <t>Crépine cylindrique à bride en inox</t>
  </si>
  <si>
    <t>Ce prix rémunère la fourniture et la pose d'une crépine cylindrique démontable à bride en inox.</t>
  </si>
  <si>
    <t xml:space="preserve">      7.7.2.2 - </t>
  </si>
  <si>
    <t>Ø 60 mm</t>
  </si>
  <si>
    <t xml:space="preserve">      7.7.2.4 - </t>
  </si>
  <si>
    <t>Ø 100 mm</t>
  </si>
  <si>
    <t xml:space="preserve">    7.7.3 - </t>
  </si>
  <si>
    <t>Event</t>
  </si>
  <si>
    <t>Fourniture et pose d'un évent à installer entre la crépine et la vanne de départ, y compris nettoyage de la crépine si besoin (voir CCTP), col de cygne retombant dans le bac et toutes sujétions</t>
  </si>
  <si>
    <t xml:space="preserve">    7.7.4 - </t>
  </si>
  <si>
    <t>Bonde de surverse en bronze avec tube PVC 10 bars</t>
  </si>
  <si>
    <t>Fourniture et pose d'une bonde de surverse en bronze y compris scellement, tube PVC 10 bars ajusté au niveau du trop plein, poignée inoxydable, fixation du tube facilement démontable, et toutes sujétions.</t>
  </si>
  <si>
    <t xml:space="preserve">      7.7.4.3 - </t>
  </si>
  <si>
    <t xml:space="preserve">      7.7.4.4 - </t>
  </si>
  <si>
    <t>Ø 150 mm</t>
  </si>
  <si>
    <t xml:space="preserve">    7.7.8 - </t>
  </si>
  <si>
    <t>Grille 30x30 dans bac de pied sec</t>
  </si>
  <si>
    <t>Ce prix rémunère la fourniture et pose d'une grille 30x30 cm dans le bac de pied sec, y compris boisseau, scellement, raccordement sur la conduite de vidange et toutes sujétions. Ce prix s'entend à l'unité.</t>
  </si>
  <si>
    <t xml:space="preserve">    7.7.11 - </t>
  </si>
  <si>
    <t>Manchette d'ancrage</t>
  </si>
  <si>
    <t>Manchette d'ancrage pour traversée de paroi sèche, y compris scellement.</t>
  </si>
  <si>
    <t xml:space="preserve">      7.7.11.2 - </t>
  </si>
  <si>
    <t>Manchette d'ancrage 60</t>
  </si>
  <si>
    <t xml:space="preserve">      7.7.11.4 - </t>
  </si>
  <si>
    <t>Manchette d'ancrage 100</t>
  </si>
  <si>
    <t xml:space="preserve">    7.7.14 - </t>
  </si>
  <si>
    <t>Inox 304L en élévation</t>
  </si>
  <si>
    <t>Fourniture et pose en élévation de tubes et pièces en acier inox 304 L conformes à la norme NFA 49.147 comprenant les dessins d’exécution et de montage cotés, la préparation – préfabrication en atelier agréé, transport et mise en place sur le chantier, fixations et calages. L’assemblage sur chantier sera réalisé par brides et boulons inox. En cas exceptionnel et après autorisation par le maître d’œuvre, les coupes et soudures sur chantier feront l’objet de précautions particulières (brossage, gaz inerte…).</t>
  </si>
  <si>
    <t xml:space="preserve">      7.7.14.1 - </t>
  </si>
  <si>
    <t>Tube acier inox soudé</t>
  </si>
  <si>
    <t xml:space="preserve">        7.7.14.1.4 - </t>
  </si>
  <si>
    <t xml:space="preserve">      7.7.14.2 - </t>
  </si>
  <si>
    <t>Bride acier inox soudé</t>
  </si>
  <si>
    <t xml:space="preserve">        7.7.14.2.4 - </t>
  </si>
  <si>
    <t xml:space="preserve">      7.7.14.3 - </t>
  </si>
  <si>
    <t>Coude acier inox soudé</t>
  </si>
  <si>
    <t xml:space="preserve">        7.7.14.3.4 - </t>
  </si>
  <si>
    <t xml:space="preserve">8 - </t>
  </si>
  <si>
    <t>METROLOGIE</t>
  </si>
  <si>
    <t xml:space="preserve">  8.2 - </t>
  </si>
  <si>
    <t>POUR ECOULEMENT SOUS PRESSION</t>
  </si>
  <si>
    <t xml:space="preserve">    8.2.1 - </t>
  </si>
  <si>
    <t>Compteur général - classe B</t>
  </si>
  <si>
    <t xml:space="preserve">      8.2.1.2 - </t>
  </si>
  <si>
    <t xml:space="preserve">      8.2.1.3 - </t>
  </si>
  <si>
    <t xml:space="preserve">    8.2.3 - </t>
  </si>
  <si>
    <t>Tête émettrice type Cyble Sensor</t>
  </si>
  <si>
    <t xml:space="preserve">      8.2.3.1 - </t>
  </si>
  <si>
    <t>Facteur K 1</t>
  </si>
  <si>
    <t xml:space="preserve">  8.3 - </t>
  </si>
  <si>
    <t>TELESURVEILLANCE</t>
  </si>
  <si>
    <t xml:space="preserve">    8.3.3 - </t>
  </si>
  <si>
    <t>Fournitures et pose d'un poste local de télégestion autonome</t>
  </si>
  <si>
    <t>Ce prix rémunère la fourniture et la pose d'un poste local de télégestion autonome selon les spécifications du CCTP, équipé à minima d'une pile lithium haute capacité, d'une communication 4G, d'une antenne bi-bande externe, y compris pose de l'antenne en extérieur et toutes sujétions. Ce prix s'entend à l'unité.</t>
  </si>
  <si>
    <t xml:space="preserve">  8.4 - </t>
  </si>
  <si>
    <t>MESURES DIVERSES</t>
  </si>
  <si>
    <t xml:space="preserve">    8.4.1 - </t>
  </si>
  <si>
    <t>Sonde température-conductivité</t>
  </si>
  <si>
    <t>Ce prix rémunère la fourniture et la pose d'une sonde de mesure de la température et de la conductivité de l'eau reliée au système de télégestion, comprenant toutes les dispositions nécessaires à son installation (collier de prise en charge, fabrication d'une pièce à brides sur mesure en remplacement d'une pièce à brides classique initialement prévue, bague de raccordement, fixations en inox, autres dispositions telles que tube de tranquillisation selon les spécificités de l'ouvrage), le kit d'étalonnage et toutes sujétions. Ce prix s'entend à l'unité.</t>
  </si>
  <si>
    <t xml:space="preserve">    8.4.2 - </t>
  </si>
  <si>
    <t>Kit d'étalonnage de sonde température-conductivité</t>
  </si>
  <si>
    <t>Ce prix rémunère la fourniture d'un kit d'étalonnage de sonde de mesure de la température et de la conductivité comprenant l'appareil d'étalonnage, les câbles de communication, les solutions étalons pour 1 étalonnage et toutes sujétions. Ce prix s'entend à l'unité.</t>
  </si>
  <si>
    <t xml:space="preserve">10 - </t>
  </si>
  <si>
    <t>OUVRAGES ANNEXES, REGARDS DE VISITE ET OUVRAGES SPECIAUX</t>
  </si>
  <si>
    <t xml:space="preserve">  10.2 - </t>
  </si>
  <si>
    <t>REGARDS VISITABLES</t>
  </si>
  <si>
    <t xml:space="preserve">    10.2.1 - </t>
  </si>
  <si>
    <t>Fourniture et pose de regard de visite</t>
  </si>
  <si>
    <t xml:space="preserve">      10.2.1.1 - </t>
  </si>
  <si>
    <t>Regard de visite étanche de diamètre intérieur 800 mm</t>
  </si>
  <si>
    <t>Ce prix rémunère un regard de visite étanche de diamètre intérieur 800 mm, coulé en place ou préfabriqué, jusqu'à 1,30 m de profondeur comprenant fourniture, transport et mise en œuvre des matériaux, raccordements des conduites, implantation, terrassement, cheminée, remblais périphériques, blindage, échelons, mise à niveau avant réalisation des enrobés. Ce prix s'entend à l'unité.</t>
  </si>
  <si>
    <t xml:space="preserve">11 - </t>
  </si>
  <si>
    <t>DISPOSITIFS DE FERMETURE</t>
  </si>
  <si>
    <t xml:space="preserve">  11.1 - </t>
  </si>
  <si>
    <t>DISPOSITIFS DE FERMETURE - FONTE DE VOIRIE</t>
  </si>
  <si>
    <t xml:space="preserve">La fourniture et la pose de dispositifs de fermeture de regards de visite et ouvrages spéciaux seront rémunérés par un prix à l'unité selon la classe de résistance du matériau. Tous les tampons seront pleins ou asphaltés en usine, de 600 mm minimum d'ouverture. Le prix comprend la remise à niveau éventuelle lors de la réfection définitive ou de la reconstitution de la chaussée. </t>
  </si>
  <si>
    <t xml:space="preserve">    11.1.1 - </t>
  </si>
  <si>
    <t xml:space="preserve">Type lourd classe 400 sous chaussée à fort trafic en fonte graphite sphéroïdal type à rotule </t>
  </si>
  <si>
    <t xml:space="preserve">12 - </t>
  </si>
  <si>
    <t>GEOSYNTHETIQUES</t>
  </si>
  <si>
    <t xml:space="preserve">  12.1 - </t>
  </si>
  <si>
    <t>GEOTEXTILE</t>
  </si>
  <si>
    <t xml:space="preserve">    12.1.1 - </t>
  </si>
  <si>
    <t>Fourniture et pose d'un Géotextile anticontaminant</t>
  </si>
  <si>
    <t>Ce prix rémunère la fourniture et mise en place d'un géotextile anticontaminant 180 g/m² pour stabilisation de la tranchée avant mise en œuvre du lit de pose ou du remblai (largeur prise en compte = celle du tapis développé), y compris toutes sujétions. Ce prix s'entend au mètre carré.</t>
  </si>
  <si>
    <t xml:space="preserve">  12.2 - </t>
  </si>
  <si>
    <t>FILM ANTI-RACINAIRE</t>
  </si>
  <si>
    <t xml:space="preserve">    12.2.1 - </t>
  </si>
  <si>
    <t>Fourniture et pose d'un film anti racinaire</t>
  </si>
  <si>
    <t>Ce prix rémunère la fourniture et mise en place d'un film anti-racinaire pour protection des réseaux dans la tranchée avant mise en œuvre du lit de pose ou du remblai (surface prise en compte = enveloppe lit de pose + enrobage), y compris toutes sujétions. Ce prix s'entend au mètre carré.</t>
  </si>
  <si>
    <t xml:space="preserve">  12.4 - </t>
  </si>
  <si>
    <t>POLYANE</t>
  </si>
  <si>
    <t xml:space="preserve">    12.4.1 - </t>
  </si>
  <si>
    <t>Fourniture et pose d'un Polyane</t>
  </si>
  <si>
    <t>Ce prix rémunère la fourniture et mise en œuvre de polyane y compris recouvrement des bandes de 0,30 m et toutes sujétions. Ce prix s'entend au mètre carré.</t>
  </si>
  <si>
    <t xml:space="preserve">13 - </t>
  </si>
  <si>
    <t>GENIE CIVIL</t>
  </si>
  <si>
    <t xml:space="preserve">  13.1 - </t>
  </si>
  <si>
    <t>COFFRAGE FERRAILLAGE BETON</t>
  </si>
  <si>
    <t xml:space="preserve">    13.1.3 - </t>
  </si>
  <si>
    <t>Etude et plans Béton Armé petit ouvrage (&lt;15m3 de béton)</t>
  </si>
  <si>
    <t>FT</t>
  </si>
  <si>
    <t>Forfait rémunérant la mise au point, la réalisation, les corrections éventuelles (à l'exception des modifications d'ouvrages ou de surcharges décidées par le maître d'ouvrage) et la diffusion à tous les intervenants du chantier des plans guide, de la formulation des bétons, de l'étude de dimensionnement et de vérification des sections, et des notices et plans d'exécution (coffrage, ferraillage, détails de mise en œuvre notamment pour les reprises de bétonnage).</t>
  </si>
  <si>
    <t xml:space="preserve">    13.1.7 - </t>
  </si>
  <si>
    <t xml:space="preserve">Ce prix rémunère la fourniture et mise en œuvre de béton dosé à 350 kg / m3, y compris toutes sujétions. Ce prix s'entend au mètre cube. </t>
  </si>
  <si>
    <t xml:space="preserve">    13.1.8 - </t>
  </si>
  <si>
    <t>Blocage par hérisson de pierres rangées (à fournir)</t>
  </si>
  <si>
    <t xml:space="preserve">    13.1.9 - </t>
  </si>
  <si>
    <t>Béton de propreté 16 MPa  (200 kg/m3)</t>
  </si>
  <si>
    <t xml:space="preserve">  13.2 - </t>
  </si>
  <si>
    <t>BETON ENVIRONNEMENT HUMIDE</t>
  </si>
  <si>
    <t>Béton pour environnement humide, sans contrainte particulière d'étanchéité.
Les prix de béton comprennent les fournitures et le transport, que les bétons soient prêts à l'emploi ou fabriqués sur place, le cas échéant la fourniture et la mise en œuvre du ferraillage et du coffrage pour parement soigné (y compris découpes, évacuation des chutes), les échafaudages, la mise en œuvre et la vibration du béton, les produits de cure, le décoffrage, le ragréage et le repli des matériels.
Les quantités de bétons sont mesurées suivant les dimensions définies au dossier de consultation des entreprises sur la base des charges et contraintes prévues.
La granularité influe sur le dosage nécessaire 310 kg si d=20, +5% soit 325 kg si d=16...
porté à 330 kg et 350 kg en milieu "faiblement" agressif</t>
  </si>
  <si>
    <t xml:space="preserve">    13.2.1 - </t>
  </si>
  <si>
    <t>Béton NA au sol avec coffrage &gt;500 kg (gel sévère)</t>
  </si>
  <si>
    <t>Béton non armé mis en œuvre au sol (pour fondations, massifs, dallages...) y compris coffrage périphérique et forme de pente.</t>
  </si>
  <si>
    <t xml:space="preserve">    13.2.2 - </t>
  </si>
  <si>
    <t>Béton 350kg faiblement armé, couverture de captage</t>
  </si>
  <si>
    <t>Béton faiblement armé avec enrobage d'au moins 5 cm y compris coffrages et/ou mises en œuvre spéciales.</t>
  </si>
  <si>
    <t xml:space="preserve">    13.2.3 - </t>
  </si>
  <si>
    <t>Béton armé 500 kg avec coffrage mur plan ép. 15</t>
  </si>
  <si>
    <t>Béton armé mis en œuvre en élévation pour murs plans, y compris coffrage des deux faces ou blocs coffrants, sujétions des joints en pied de coffrage, traitement des reprises de bétonnage.</t>
  </si>
  <si>
    <t xml:space="preserve">  13.3 - </t>
  </si>
  <si>
    <t>BETON ENVIRONNEMENT HUMIDE ETANCHE DANS LA MASSE</t>
  </si>
  <si>
    <t>Béton armé étanche pour cuve, environnement humide.
Les prix de béton comprennent les fournitures et le transport, que les bétons soient prêts à l'emploi ou fabriqués sur place, le cas échéant la fourniture et la mise en œuvre du ferraillage et du coffrage pour parement soigné (y compris découpes, évacuation des chutes), les échafaudages, la mise en œuvre et la vibration du béton conformément au fascicule 74, étanchéité assurée par la structure (étanche dans la masse) avec fissuration très préjudiciable, enrobage minimum de 3 cm en tout point (porté à 5 cm en milieu agressif), les produits de cure, le décoffrage, le ragréage et le repli des matériels.
Dosage min. 350 kg/m3 - 
Classe de résistance C25/30 - Classe d"exposition XF3.
Les parois en eau auront une épaisseur minimale de 15 cm.
Les parois de plus de 15 cm recevront 2 nappes d'armatures.
L'espacement des aciers du côté de la paroi au contact de l'eau sera inférieur à 20 cm.</t>
  </si>
  <si>
    <t xml:space="preserve">    13.3.1 - </t>
  </si>
  <si>
    <t>Béton armé pour cuve 350 kg au sol avec pente</t>
  </si>
  <si>
    <t>Béton armé pour cuve mis en œuvre au sol (pour radier...) y compris coffrage périphérique, armatures, aciers en attente pour voiles, forme de pente.</t>
  </si>
  <si>
    <t xml:space="preserve">    13.3.2 - </t>
  </si>
  <si>
    <t>Béton armé cuve 350 kg coffrage mur plan ép. 10 à 20 cm</t>
  </si>
  <si>
    <t>Béton armé pour cuve mis en œuvre en élévation pour murs plans, y compris coffrage des deux faces pour parement soigné, armatures, sujétions des joints en pied de coffrage, traitement des reprises de bétonnage.</t>
  </si>
  <si>
    <t xml:space="preserve">    13.3.8 - </t>
  </si>
  <si>
    <t>Béton armé cuve 350 kg coffrage dalle ép. 20 à 25 cm</t>
  </si>
  <si>
    <t>Béton armé pour cuve mis en œuvre en élévation pour dalle y compris étaiements, coffrage ou pré-dalles, armatures, sujétions des joints périphériques, traitement de la reprise de bétonnage et chaînage.</t>
  </si>
  <si>
    <t xml:space="preserve">  13.5 - </t>
  </si>
  <si>
    <t>FINITIONS EXTERIEURES</t>
  </si>
  <si>
    <t xml:space="preserve">    13.5.3 - </t>
  </si>
  <si>
    <t>Etanchéité type multicouche parties courantes</t>
  </si>
  <si>
    <t>Revêtement d’étanchéité type multicouche, pour partie courante plane ou inclinée comprenant :
- échafaudages,décapage haute pression, élimination des déchets, préparation du support et ragréage si nécessaire,
Réalisation d' une étanchéité multicouche suivant spécifications du CCTP</t>
  </si>
  <si>
    <t xml:space="preserve">  13.8 - </t>
  </si>
  <si>
    <t>EQUIPEMENT METALLIQUE, HUISSERIE</t>
  </si>
  <si>
    <t xml:space="preserve">    13.8.1 - </t>
  </si>
  <si>
    <t>Portes</t>
  </si>
  <si>
    <t xml:space="preserve">      13.8.1.2 - </t>
  </si>
  <si>
    <t>Porte Inox SECURISEE  0.80*1.20 mètre - 4 mm pour ouvrage</t>
  </si>
  <si>
    <t>2</t>
  </si>
  <si>
    <t>1</t>
  </si>
  <si>
    <t>Ce prix et rémunère la fourniture et pose d'une porte Inox sécurisée de dimensions 0.80*1.20 mètre avec ventilation, grille anti-nuisible, fermeture par serrure inviolable, y compris fixations en Inox et toutes sujétions. Ce prix s'entend à l'unité.</t>
  </si>
  <si>
    <t xml:space="preserve">      13.8.1.5 - </t>
  </si>
  <si>
    <t>PV pour calorifugeage d'une porte et son cadre</t>
  </si>
  <si>
    <t>Plus value  pour isolation thermique d'une porte et de son cadre, avec joint insensible au gel et doublage de protection (type plaque d’aluminium ou équivalent).</t>
  </si>
  <si>
    <t xml:space="preserve">    13.8.3 - </t>
  </si>
  <si>
    <t>Echelles</t>
  </si>
  <si>
    <t xml:space="preserve">      13.8.3.5 - </t>
  </si>
  <si>
    <t>Echelle fixe aluminium  largeur 40 cm</t>
  </si>
  <si>
    <t>M</t>
  </si>
  <si>
    <t>Echelle fixe de 40 cm de largeur, y compris support et fixation démontable.</t>
  </si>
  <si>
    <t xml:space="preserve">  13.9 - </t>
  </si>
  <si>
    <t>ENDUITS ET CHAPES</t>
  </si>
  <si>
    <t xml:space="preserve">    13.9.2 - </t>
  </si>
  <si>
    <t>Enduit d'imperméabilisation et de cuvelage</t>
  </si>
  <si>
    <t>Ce prix rémunère la fourniture et l'application d'un mortier hydraulique bi-composant polyvalent pour l'imperméabilisation et le cuvelage d'ouvrages sur une épaisseur d'au moins 2 mm, y compris préparation des surfaces à traiter, produits d'accrochage et toutes sujétions. Ce prix s'entend au mètre carré de surface traitée.</t>
  </si>
  <si>
    <t xml:space="preserve">    13.9.3 - </t>
  </si>
  <si>
    <t>Crépi tyrolien dosé à 500 kg</t>
  </si>
  <si>
    <t>Ce prix rémunère la fourniture et l'application d'un crépi tyrolien dosé à 500 kg, y compris préparation des surfaces à traiter, produits d'accrochage et toutes sujétions. Ce prix s'entend au mètre carré de surface traitée.</t>
  </si>
  <si>
    <t xml:space="preserve">  13.11 - </t>
  </si>
  <si>
    <t>REFECTION D'OUVRAGE GENIE CIVIL</t>
  </si>
  <si>
    <t>Travaux de réfection d'ouvrage de génie civil
Les prix unitaires proposés rémunèrent :
• le by-pass de l’ouvrage et le maintient du service pendant les travaux.
• les sujétions d’amenée du matériel et matériaux sur le site du réservoir malgré les conditions d’accès.
• les travaux d’isolement, de mise hors d’eau et d’épuisement nécessaires.
• l’amenée, la mise en place et le repliement des dispositifs de sécurité pendant l’exécution des travaux.
• les essais d'arrachements nécessaires à la validation des travaux.
• l’élimination des déchets et déblais produits par le chantier y compris sable de sablage.
• le nettoyage du chantier et la remise en état des abords.
• le nettoyage et la désinfection de la cuve préalablement à la mise en eau.
• la mise en eau de l’ouvrage.
• les essais d’étanchéité avant réception.</t>
  </si>
  <si>
    <t xml:space="preserve">    13.11.30 - </t>
  </si>
  <si>
    <t>Réalisation d'acrotére pour relevé d'étanchéité</t>
  </si>
  <si>
    <t>Réalisation d' acrotére pour relevé d'étanchéité comprenant :
     - réalisation d'ancrage dans la structure existante par scellement d'acier de diamètre adapté,
     - façon de coffrage pour acrotère de 15 cm d'épaisseur et hauteur 25 cm,
     - coulage de béton type XF3 ( gel sévère ) avec mise en place par vibration,
     - décoffrage de l' ensemble,
     - façon de finition extérieur et intérieur,
     - mise en place d'une couvertine de 25 cm fixée au voile avec goutte d'eau.</t>
  </si>
  <si>
    <t xml:space="preserve">  13.12 - </t>
  </si>
  <si>
    <t>MISE HORS SERVICE D'OUVRAGE, DÉMOLITION D'OUVRAGE</t>
  </si>
  <si>
    <t xml:space="preserve">    13.12.3 - </t>
  </si>
  <si>
    <t>Démolition de brise-charge</t>
  </si>
  <si>
    <t>Ce prix rémunère la démolition de l'ouvrage selon les conditions du CCTP, comprenant la démolition, le tri des déchets et leur mise en décharge, le remblaiement et la remise en état du site et toutes sujétions. Ce prix s'entend au forfait.</t>
  </si>
  <si>
    <t xml:space="preserve">14 - </t>
  </si>
  <si>
    <t>TRAVAUX RELATIFS A LA PROTECTION DES CAPTAGES D'EAU POTABLE</t>
  </si>
  <si>
    <t xml:space="preserve">  14.2 - </t>
  </si>
  <si>
    <t>NETTOYAGE, DEBROUSSAILLAGE, ABATTAGE, DESSOUCHAGE</t>
  </si>
  <si>
    <t xml:space="preserve">    14.2.1 - </t>
  </si>
  <si>
    <t>Nettoyage et débroussaillage du site, broyage des rémanents</t>
  </si>
  <si>
    <t xml:space="preserve">    14.2.3 - </t>
  </si>
  <si>
    <t xml:space="preserve">  14.3 - </t>
  </si>
  <si>
    <t>CLÔTURE ET PORTAIL</t>
  </si>
  <si>
    <t xml:space="preserve">    14.3.9 - </t>
  </si>
  <si>
    <t>Piquet de matérialisation de périmètre</t>
  </si>
  <si>
    <t>Ce prix rémunère la fourniture et pose d'un ensemble piquet galvanisé vert heuteur 1.50 m hors sol + massif béton, comprenant le terrassement, la mise en place et toutes sujétions. Ce prix s'entend à l'unité.</t>
  </si>
  <si>
    <t xml:space="preserve">    14.3.11 - </t>
  </si>
  <si>
    <t>Panneau de signalisation</t>
  </si>
  <si>
    <t>Fourniture et pose d'un panneau de signalisation d'information au public de la présence d'un captage</t>
  </si>
  <si>
    <t xml:space="preserve">  14.5 - </t>
  </si>
  <si>
    <t>DIVERS</t>
  </si>
  <si>
    <t xml:space="preserve">    14.5.5 - </t>
  </si>
  <si>
    <t>Déviation du chemin forestier</t>
  </si>
  <si>
    <t xml:space="preserve">15 - </t>
  </si>
  <si>
    <t>REFECTION DE CHAUSSEES</t>
  </si>
  <si>
    <t xml:space="preserve">  15.2 - </t>
  </si>
  <si>
    <t>REFECTIONS DEFINITIVES</t>
  </si>
  <si>
    <t>La réfection définitive des chaussées ou trottoirs sera rémunérée suivant les quantités réellement mises en œuvre. La préparation de la forme sera rémunérée et comprendra, le décaissement de la tranchée, y compris l'évacuation des matériaux excédentaires, le réglage du fond de forme, l'apport éventuel de matériaux, le découpage soignée à la scie des deux bords de tranchée,le compactage de l'ensemble, y compris toutes sujétions.</t>
  </si>
  <si>
    <t xml:space="preserve">    15.2.2 - </t>
  </si>
  <si>
    <t>Réglage de la couche de forme en 0/20</t>
  </si>
  <si>
    <t xml:space="preserve">    15.2.3 - </t>
  </si>
  <si>
    <t>Mise en œuvre de la couche d'accrochage</t>
  </si>
  <si>
    <t>Ce prix rémunère la mise en œuvre de la couche d'accrochage pour réfection définitive. Ce prix s'entend au mètre carré.</t>
  </si>
  <si>
    <t xml:space="preserve">    15.2.6 - </t>
  </si>
  <si>
    <t xml:space="preserve">    15.2.17 - </t>
  </si>
  <si>
    <t>Réalisation d'une cunette en enrobé</t>
  </si>
  <si>
    <t xml:space="preserve">17 - </t>
  </si>
  <si>
    <t>TRAVAUX SPECIAUX</t>
  </si>
  <si>
    <t xml:space="preserve">  17.3 - </t>
  </si>
  <si>
    <t>PLUS-VALUE POUR POSE DE CANALISATION EN ELEVATION</t>
  </si>
  <si>
    <t xml:space="preserve"> </t>
  </si>
  <si>
    <t xml:space="preserve">Ces prix rémunèrent les plus-values sur prix de base, pour pose de canalisations et de pièces spéciales, mais en élévation y compris fourniture et pose de colliers de scellement, confection des butées et ancrages et toutes sujétions, mais non compris le calorifugeage. La plus-value par mètre linéaire est mesurée suivant l'axe de la canalisation quel que soit sa nature ou son diamètre, pour une hauteur d'élévation de 0,00 à 5,00 mètres dans l'ouvrage, comptée à partir du radier de celui-ci. Elle sera rémunérée par un prix au mètre linéaire suivant la longueur réellement exécutée.   </t>
  </si>
  <si>
    <t xml:space="preserve">    17.3.1 - </t>
  </si>
  <si>
    <t>Canalisation de diamètre nominal inférieur à 200 mm</t>
  </si>
  <si>
    <t xml:space="preserve">19 - </t>
  </si>
  <si>
    <t>DOSSIER DE RECOLEMENT</t>
  </si>
  <si>
    <t xml:space="preserve">  19.1 - </t>
  </si>
  <si>
    <t>PLAN DE RECOLEMENT</t>
  </si>
  <si>
    <t xml:space="preserve">    19.1.1 - </t>
  </si>
  <si>
    <t>Dossier de récolement</t>
  </si>
  <si>
    <t>Ces prix rémunèrent la fourniture du dossier de récolement conformément aux sipulations du CCTP. Les plans sont établis conformément à l’annexe I du fascicule 70. Ils précisent :
- Les plans, coupes détaillées des ouvrages particuliers (postes de refoulement, déversoir d’orage, canal de comptage,...) et réseaux enterrés conformes à l’exécution, cotés en altimétrie et en planimétrie, avec représentation des équipements à l’échelle ;
- Les caractéristiques des tuyaux : section, nature, classe de résistance ;
- Les cotes en NGF du fil d’eau et dessus des tampons des regards et ouvrages annexes ;
- La numérotation des regards ;
- Le détail des traversées spéciales ;
- Les cotes NGF du fil d’eau et tampon des regards de branchements ;
- Les natures et diamètres des tuyaux de raccordement.
Le dossier de récolement sera fourni est 3 exemplaires papier et 1 exemplaire informatique et à une échelle adaptée à l’emprise des travaux exécutés et permettant une lecture aisée des écritures et des détails liés aux ouvrages particuliers.</t>
  </si>
  <si>
    <t xml:space="preserve">      19.1.1.1 - </t>
  </si>
  <si>
    <t>Linéaire de canalisation</t>
  </si>
  <si>
    <t xml:space="preserve">      19.1.1.2 - </t>
  </si>
  <si>
    <t>Pièces spéciales</t>
  </si>
  <si>
    <t xml:space="preserve">20 - </t>
  </si>
  <si>
    <t>ESSAIS ET CONTROLES DE RECEPTION DE TRAVAUX</t>
  </si>
  <si>
    <t xml:space="preserve">  20.1 - </t>
  </si>
  <si>
    <t>DESINFECTION</t>
  </si>
  <si>
    <t xml:space="preserve">    20.1.1 - </t>
  </si>
  <si>
    <t>Amenée et repli du matériel</t>
  </si>
  <si>
    <t>Ce prix forfaitaire rémunère l'amenée et le repli du matériel nécessaire à la réalisation de la désinfection des canalisations mise en place.</t>
  </si>
  <si>
    <t xml:space="preserve">    20.1.2 - </t>
  </si>
  <si>
    <t>Désinfection des tronçons posés</t>
  </si>
  <si>
    <t xml:space="preserve">Ce prix rémunère, au mètre linéaire, la réalisation de la désinfection des canalisations d'eau potable mise en œuvre, branchements inclus, y compris toutes sujétions. </t>
  </si>
  <si>
    <t xml:space="preserve">    20.1.3 - </t>
  </si>
  <si>
    <t>Désinfection d'ouvrage de type captage, chambre de réunion ou brise-charge</t>
  </si>
  <si>
    <t xml:space="preserve">Ce prix rémunère la réalisation de la désinfection d'un ouvrage de petite taille de type captage, chambre de réunion ou brise-charge, y compris toutes sujétions. </t>
  </si>
  <si>
    <t xml:space="preserve">  20.2 - </t>
  </si>
  <si>
    <t>ESSAIS DE PRESSION</t>
  </si>
  <si>
    <t xml:space="preserve">    20.2.1 - </t>
  </si>
  <si>
    <t>Ce prix forfaitaire rémunère l'amenée et le repli du matériel nécessaire à la réalisation d'une campagne d'essais de pression y compris la réalisation d'un rapport fourni en 3 exemplaires. Les essais de pression seront réalisés conformément à la norme NF EN 805.</t>
  </si>
  <si>
    <t xml:space="preserve">    20.2.2 - </t>
  </si>
  <si>
    <t>Essais de pression</t>
  </si>
  <si>
    <t>Ce prix rémunère, au mètre linéaire, la réalisation des essais sous pression de canalisation y compris les branchements, après essai d'autocontrôle préalable, avec coordination avec le maître d'œuvre pour contrôle, y compris toutes sujétions.</t>
  </si>
  <si>
    <t>Ce prix rémunère la fourniture et pose d'une boîte à crépine à brides, à accès par le dessus, PFA 25 bars, PN 16 bars, avec bouchons de purge et tamis inox à maillage standard 2 mm. Ce prix s'entend à l'unité.</t>
  </si>
  <si>
    <t>Raccordement sur conduite existante Ø ≤ 150 mm</t>
  </si>
  <si>
    <t>Ce prix rémunère la fourniture et pose d'un compteur général de classe B (ou R80 selon la directive MID) à brides. Ce prix s'entend à l'unité.</t>
  </si>
  <si>
    <t>Ce prix rémunère la fourniture et pose d'une tête émettrice à impulsions de type Cyble Sensor ou équivlent, y compris la vis métallique de fixation et toutes sujétions. Ce prix s'entend à l'unité.</t>
  </si>
  <si>
    <t>Béton armé Q 350 dosé à 350 kg/m3</t>
  </si>
  <si>
    <t>Réfection de chaussée en BBSG 0/10</t>
  </si>
  <si>
    <t>Ce prix rémunère la réfection de tranchée en Béton Bitumineux Semi-Grenu à 150 kg/m2 sur 6 cm comprenant le grattage du matériau correspondant, la fourniture, le chargement, le transport, la mise en œuvre manuelle, y compris réglage en matériau concassé 0/30 et collage des joints. Ce prix s'entend au mètre carré.</t>
  </si>
  <si>
    <t>Ce prix rémunère la réalisation d'une cunette en Béton Bitumineux Semi-Grenu à 150 kg/m2 sur 6 cm comprenant , la fourniture, le chargement, le transport, la mise en œuvre mécanique et/ou manuelle, y compris préparation et réglage en matériau concassé 0/20. Ce prix s'entend au mètre linéaire de cunette.</t>
  </si>
  <si>
    <t>PRIX UNITAIRE</t>
  </si>
  <si>
    <t>COMMUNE D'ORELLE
Travaux de création d’un captage d’alimentation en eau potable avec raccordement sur le réseau existant
et création d’une chambre de comptage
DOSSIER DE CONSULTATION DES ENTREPRISES
Bordereau des Prix Unitaires</t>
  </si>
  <si>
    <t>TOTAL</t>
  </si>
  <si>
    <t>Sous total 1 :</t>
  </si>
  <si>
    <t>Sous total 2 :</t>
  </si>
  <si>
    <t>Sous total 3 :</t>
  </si>
  <si>
    <t>Sous total 4 :</t>
  </si>
  <si>
    <t>Sous total 5 :</t>
  </si>
  <si>
    <t>Sous total 6 :</t>
  </si>
  <si>
    <t>Sous total 7 :</t>
  </si>
  <si>
    <t>Sous total 8 :</t>
  </si>
  <si>
    <t>Sous total 10 :</t>
  </si>
  <si>
    <t>Sous total 11 :</t>
  </si>
  <si>
    <t>Sous total 12 :</t>
  </si>
  <si>
    <t>Sous total 13 :</t>
  </si>
  <si>
    <t>Sous total 14 :</t>
  </si>
  <si>
    <t>Sous total 15 :</t>
  </si>
  <si>
    <t>Sous total 17 :</t>
  </si>
  <si>
    <t>Sous total 19 :</t>
  </si>
  <si>
    <t>Sous total 20 :</t>
  </si>
  <si>
    <t>QUANTITE</t>
  </si>
  <si>
    <t>SYNTHESE</t>
  </si>
  <si>
    <t>TOTAL TRAVAUX (€. H.T.)</t>
  </si>
  <si>
    <t>TVA 20 %</t>
  </si>
  <si>
    <t>TOTAL TRAVAUX (€. T.T.C.)</t>
  </si>
  <si>
    <t>Nettoyage et défrichage du site comprenant l'arrachage des haies et broussailles, abattage des arbres et arbustes de diamètre inférieur ou égal à 10 cm, arrachage des souches et traitement selon les indications du CCTP.</t>
  </si>
  <si>
    <t>Abattage arbre diamètre supérieur à 10 cm, broyage des branches</t>
  </si>
  <si>
    <t>Abattage d'arbres de diamètre (mesuré à 1.3 m du sol amont) supérieur à 10 cm, ébranchage, débardage et regroupement des troncs en bordure des accès, repérage parcellaire des troncs, broyage ou mise en tas ou en andains des branches.</t>
  </si>
  <si>
    <t>COMMUNE D'ORELLE
Travaux de création d’un captage d’alimentation en eau potable avec raccordement sur le réseau existant
et création d’une chambre de comptage
DOSSIER DE CONSULTATION DES ENTREPRISES
Détail Quantitatif Estimatif - Tranche ferme
Création du captage du Planet et raccordement</t>
  </si>
  <si>
    <t>COMMUNE D'ORELLE
Travaux de création d’un captage d’alimentation en eau potable avec raccordement sur le réseau existant
et création d’une chambre de comptage
DOSSIER DE CONSULTATION DES ENTREPRISES
Détail Quantitatif Estimatif - Tranche ferme
Suivi des débits des captages du Pont de la Balme</t>
  </si>
  <si>
    <t xml:space="preserve">    7.6.6 - </t>
  </si>
  <si>
    <t>Compteur zingué bicouche</t>
  </si>
  <si>
    <t xml:space="preserve">      7.6.6.1 - </t>
  </si>
  <si>
    <t>DN 15 mm</t>
  </si>
  <si>
    <t xml:space="preserve">Ce prix rémunère la fourniture et pose d'un compteur zingué bicouche agréé par la collectivité comprenant le compteur, le clapet A/R, la purge, le raccordement sur l'existant et toutes sujétions. Ce prix s'entend à l'unité. </t>
  </si>
  <si>
    <t xml:space="preserve">      8.2.3.2 - </t>
  </si>
  <si>
    <t>Facteur K 10</t>
  </si>
  <si>
    <t xml:space="preserve">    7.4.26 - </t>
  </si>
  <si>
    <t>Collet-bride / bride électrosoudable PEHD 16 bar</t>
  </si>
  <si>
    <t>Ce prix rémunère la fourniture et la pose d'un collet PEHD avec bride y compris soudure. Ce prix s'entend à l'unité.</t>
  </si>
  <si>
    <t xml:space="preserve">      7.4.26.4 - </t>
  </si>
  <si>
    <t>DE 90 mm et bride DN 80 mm</t>
  </si>
  <si>
    <t xml:space="preserve">      7.4.26.6 - </t>
  </si>
  <si>
    <t>DE 125 mm et bride DN 100 mm</t>
  </si>
  <si>
    <t>COMMUNE D'ORELLE
Travaux de création d’un captage d’alimentation en eau potable avec raccordement sur le réseau existant
et création d’une chambre de comptage
DOSSIER DE CONSULTATION DES ENTREPRISES
Détail Quantitatif Estimatif - Tranche optionnelle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</si>
</sst>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 H.T.&quot;"/>
    <numFmt numFmtId="165" formatCode="0&quot; - &quot;"/>
    <numFmt numFmtId="166" formatCode="#,##0.00\ &quot;€&quot;"/>
  </numFmts>
  <fonts count="18" x14ac:knownFonts="1">
    <font>
      <sz val="11"/>
      <color theme="1"/>
      <name val="Aptos Narrow"/>
      <family val="2"/>
      <scheme val="minor"/>
    </font>
    <font>
      <b/>
      <sz val="11"/>
      <color theme="0"/>
      <name val="Aptos Narrow"/>
      <family val="2"/>
      <scheme val="minor"/>
    </font>
    <font>
      <b/>
      <sz val="11"/>
      <name val="Aptos Narrow"/>
      <family val="2"/>
      <scheme val="minor"/>
    </font>
    <font>
      <sz val="11"/>
      <name val="Aptos Narrow"/>
      <family val="2"/>
      <scheme val="minor"/>
    </font>
    <font>
      <i/>
      <sz val="11"/>
      <name val="Aptos Narrow"/>
      <family val="2"/>
      <scheme val="minor"/>
    </font>
    <font>
      <b/>
      <sz val="11"/>
      <color indexed="8"/>
      <name val="Aptos Narrow"/>
      <family val="2"/>
      <scheme val="minor"/>
    </font>
    <font>
      <sz val="11"/>
      <color indexed="8"/>
      <name val="Aptos Narrow"/>
      <family val="2"/>
      <scheme val="minor"/>
    </font>
    <font>
      <i/>
      <sz val="11"/>
      <color indexed="8"/>
      <name val="Aptos Narrow"/>
      <family val="2"/>
      <scheme val="minor"/>
    </font>
    <font>
      <b/>
      <sz val="9"/>
      <color rgb="FF000000"/>
      <name val="Tahoma"/>
      <family val="2"/>
    </font>
    <font>
      <b/>
      <sz val="11"/>
      <color rgb="FF000000"/>
      <name val="Aptos Narrow"/>
      <family val="2"/>
      <scheme val="minor"/>
    </font>
    <font>
      <b/>
      <sz val="11"/>
      <name val="Calibri"/>
      <family val="2"/>
    </font>
    <font>
      <i/>
      <sz val="11"/>
      <name val="Calibri"/>
      <family val="2"/>
    </font>
    <font>
      <b/>
      <i/>
      <sz val="11"/>
      <name val="Aptos Narrow"/>
      <family val="2"/>
      <scheme val="minor"/>
    </font>
    <font>
      <b/>
      <sz val="12"/>
      <name val="Calibri"/>
      <family val="2"/>
    </font>
    <font>
      <sz val="10"/>
      <name val="Arial"/>
      <family val="2"/>
    </font>
    <font>
      <b/>
      <sz val="12"/>
      <name val="Aptos Narrow"/>
      <family val="2"/>
      <scheme val="minor"/>
    </font>
    <font>
      <sz val="12"/>
      <name val="Aptos Narrow"/>
      <family val="2"/>
      <scheme val="minor"/>
    </font>
    <font>
      <sz val="10"/>
      <name val="Aptos Narrow"/>
      <family val="2"/>
      <scheme val="minor"/>
    </font>
  </fonts>
  <fills count="11">
    <fill>
      <patternFill patternType="none"/>
    </fill>
    <fill>
      <patternFill patternType="gray125"/>
    </fill>
    <fill>
      <patternFill patternType="solid">
        <fgColor theme="3" tint="0.79998168889431442"/>
        <bgColor indexed="64"/>
      </patternFill>
    </fill>
    <fill>
      <patternFill patternType="solid">
        <fgColor theme="0" tint="-0.14996795556505021"/>
        <bgColor indexed="65"/>
      </patternFill>
    </fill>
    <fill>
      <patternFill patternType="solid">
        <fgColor theme="0" tint="-0.14999847407452621"/>
        <bgColor indexed="64"/>
      </patternFill>
    </fill>
    <fill>
      <patternFill patternType="solid">
        <fgColor theme="0"/>
        <bgColor indexed="64"/>
      </patternFill>
    </fill>
    <fill>
      <patternFill patternType="gray125">
        <fgColor indexed="42"/>
        <bgColor theme="0"/>
      </patternFill>
    </fill>
    <fill>
      <patternFill patternType="solid">
        <fgColor rgb="FFFFFFFF"/>
        <bgColor indexed="64"/>
      </patternFill>
    </fill>
    <fill>
      <patternFill patternType="solid">
        <fgColor rgb="FFD9D9D9"/>
        <bgColor rgb="FF000000"/>
      </patternFill>
    </fill>
    <fill>
      <patternFill patternType="solid">
        <fgColor rgb="FFC5D9F1"/>
        <bgColor rgb="FF000000"/>
      </patternFill>
    </fill>
    <fill>
      <patternFill patternType="solid">
        <fgColor theme="5"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8" fillId="0" borderId="0" applyNumberFormat="0" applyFill="0" applyBorder="0" applyAlignment="0" applyProtection="0"/>
    <xf numFmtId="0" fontId="14" fillId="0" borderId="0"/>
  </cellStyleXfs>
  <cellXfs count="181">
    <xf numFmtId="0" fontId="0" fillId="0" borderId="0" xfId="0"/>
    <xf numFmtId="0" fontId="2" fillId="0" borderId="1" xfId="0" applyFont="1" applyBorder="1" applyAlignment="1" applyProtection="1">
      <alignment horizontal="center" vertical="center" wrapText="1" shrinkToFit="1"/>
      <protection locked="0"/>
    </xf>
    <xf numFmtId="0" fontId="2" fillId="0" borderId="1" xfId="0" applyFont="1" applyBorder="1" applyAlignment="1" applyProtection="1">
      <alignment horizontal="center" vertical="center" wrapText="1"/>
      <protection locked="0"/>
    </xf>
    <xf numFmtId="0" fontId="2" fillId="2" borderId="2" xfId="0" applyFont="1" applyFill="1" applyBorder="1" applyAlignment="1" applyProtection="1">
      <alignment vertical="center" wrapText="1"/>
      <protection locked="0"/>
    </xf>
    <xf numFmtId="0" fontId="2" fillId="2" borderId="3" xfId="0" applyFont="1" applyFill="1" applyBorder="1" applyAlignment="1" applyProtection="1">
      <alignment vertical="center" wrapText="1" shrinkToFit="1"/>
      <protection locked="0"/>
    </xf>
    <xf numFmtId="0" fontId="2" fillId="2" borderId="4" xfId="0" applyFont="1" applyFill="1" applyBorder="1" applyAlignment="1" applyProtection="1">
      <alignment vertical="center" wrapText="1" shrinkToFit="1"/>
      <protection locked="0"/>
    </xf>
    <xf numFmtId="0" fontId="2" fillId="3" borderId="1" xfId="0" applyFont="1" applyFill="1" applyBorder="1" applyAlignment="1" applyProtection="1">
      <alignment vertical="center" wrapText="1"/>
      <protection locked="0"/>
    </xf>
    <xf numFmtId="0" fontId="2" fillId="3" borderId="1" xfId="0" applyFont="1" applyFill="1" applyBorder="1" applyAlignment="1" applyProtection="1">
      <alignment horizontal="left" vertical="center" wrapText="1" shrinkToFit="1"/>
      <protection locked="0"/>
    </xf>
    <xf numFmtId="4" fontId="2" fillId="3" borderId="1" xfId="0" applyNumberFormat="1" applyFont="1" applyFill="1" applyBorder="1" applyAlignment="1" applyProtection="1">
      <alignment horizontal="left" vertical="center" wrapText="1" shrinkToFit="1"/>
      <protection locked="0"/>
    </xf>
    <xf numFmtId="0" fontId="2" fillId="0" borderId="1" xfId="0" applyFont="1" applyBorder="1" applyAlignment="1" applyProtection="1">
      <alignment vertical="center" wrapText="1" shrinkToFit="1"/>
      <protection locked="0"/>
    </xf>
    <xf numFmtId="0" fontId="3" fillId="0" borderId="1" xfId="0" applyFont="1" applyBorder="1" applyAlignment="1" applyProtection="1">
      <alignment horizontal="center" vertical="center" wrapText="1"/>
      <protection locked="0"/>
    </xf>
    <xf numFmtId="4" fontId="3" fillId="0" borderId="1" xfId="0" applyNumberFormat="1" applyFont="1" applyBorder="1" applyAlignment="1" applyProtection="1">
      <alignment horizontal="right" vertical="center" wrapText="1"/>
      <protection locked="0"/>
    </xf>
    <xf numFmtId="0" fontId="4" fillId="0" borderId="5" xfId="0" applyFont="1" applyBorder="1" applyAlignment="1" applyProtection="1">
      <alignment vertical="center" wrapText="1" shrinkToFit="1"/>
      <protection locked="0"/>
    </xf>
    <xf numFmtId="0" fontId="3" fillId="0" borderId="5" xfId="0" applyFont="1" applyBorder="1" applyAlignment="1" applyProtection="1">
      <alignment horizontal="center" vertical="center" wrapText="1"/>
      <protection locked="0"/>
    </xf>
    <xf numFmtId="0" fontId="4" fillId="0" borderId="5" xfId="0" applyFont="1" applyBorder="1" applyAlignment="1" applyProtection="1">
      <alignment horizontal="justify" vertical="center" wrapText="1"/>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horizontal="justify" vertical="center" wrapText="1"/>
      <protection locked="0"/>
    </xf>
    <xf numFmtId="0" fontId="4" fillId="2" borderId="3" xfId="0" applyFont="1" applyFill="1" applyBorder="1" applyAlignment="1" applyProtection="1">
      <alignment vertical="center" wrapText="1" shrinkToFit="1"/>
      <protection locked="0"/>
    </xf>
    <xf numFmtId="0" fontId="5" fillId="0" borderId="1" xfId="0" applyFont="1" applyBorder="1" applyAlignment="1" applyProtection="1">
      <alignment vertical="center" wrapText="1" shrinkToFit="1"/>
      <protection locked="0"/>
    </xf>
    <xf numFmtId="4" fontId="3" fillId="0" borderId="1" xfId="0" applyNumberFormat="1" applyFont="1" applyBorder="1" applyAlignment="1" applyProtection="1">
      <alignment vertical="center" wrapText="1"/>
      <protection locked="0"/>
    </xf>
    <xf numFmtId="0" fontId="2" fillId="4" borderId="1" xfId="0" applyFont="1" applyFill="1" applyBorder="1" applyAlignment="1" applyProtection="1">
      <alignment vertical="center" wrapText="1"/>
      <protection locked="0"/>
    </xf>
    <xf numFmtId="49" fontId="2" fillId="4" borderId="1" xfId="0" applyNumberFormat="1" applyFont="1" applyFill="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5" xfId="0" applyFont="1" applyBorder="1" applyAlignment="1">
      <alignment horizontal="justify" vertical="center" wrapText="1"/>
    </xf>
    <xf numFmtId="0" fontId="2" fillId="0" borderId="1" xfId="0" applyFont="1" applyBorder="1" applyAlignment="1" applyProtection="1">
      <alignment horizontal="left" vertical="center" wrapText="1"/>
      <protection locked="0"/>
    </xf>
    <xf numFmtId="0" fontId="2" fillId="5" borderId="1" xfId="0" applyFont="1" applyFill="1" applyBorder="1" applyAlignment="1" applyProtection="1">
      <alignment vertical="center" wrapText="1"/>
      <protection locked="0"/>
    </xf>
    <xf numFmtId="0" fontId="2" fillId="5" borderId="1" xfId="0" applyFont="1" applyFill="1" applyBorder="1" applyAlignment="1" applyProtection="1">
      <alignment horizontal="left" vertical="center" wrapText="1"/>
      <protection locked="0"/>
    </xf>
    <xf numFmtId="0" fontId="2" fillId="6" borderId="1" xfId="0" applyFont="1" applyFill="1" applyBorder="1" applyAlignment="1" applyProtection="1">
      <alignment horizontal="center" vertical="center" wrapText="1" shrinkToFit="1"/>
      <protection locked="0"/>
    </xf>
    <xf numFmtId="4" fontId="2" fillId="6" borderId="1" xfId="0" applyNumberFormat="1" applyFont="1" applyFill="1" applyBorder="1" applyAlignment="1" applyProtection="1">
      <alignment horizontal="center" vertical="center" wrapText="1" shrinkToFit="1"/>
      <protection locked="0"/>
    </xf>
    <xf numFmtId="0" fontId="2" fillId="4" borderId="1" xfId="0" applyFont="1" applyFill="1" applyBorder="1" applyAlignment="1" applyProtection="1">
      <alignment vertical="center" wrapText="1" shrinkToFit="1"/>
      <protection locked="0"/>
    </xf>
    <xf numFmtId="0" fontId="3" fillId="4" borderId="1" xfId="0" applyFont="1" applyFill="1" applyBorder="1" applyAlignment="1" applyProtection="1">
      <alignment horizontal="center" vertical="center" wrapText="1"/>
      <protection locked="0"/>
    </xf>
    <xf numFmtId="0" fontId="4" fillId="0" borderId="1" xfId="0" applyFont="1" applyBorder="1" applyAlignment="1" applyProtection="1">
      <alignment vertical="center" wrapText="1" shrinkToFit="1"/>
      <protection locked="0"/>
    </xf>
    <xf numFmtId="0" fontId="2" fillId="0" borderId="1" xfId="0" applyFont="1" applyBorder="1" applyAlignment="1" applyProtection="1">
      <alignment horizontal="left" vertical="center" wrapText="1" shrinkToFit="1"/>
      <protection locked="0"/>
    </xf>
    <xf numFmtId="4" fontId="2" fillId="0" borderId="1" xfId="0" applyNumberFormat="1" applyFont="1" applyBorder="1" applyAlignment="1" applyProtection="1">
      <alignment horizontal="center" vertical="center" wrapText="1" shrinkToFit="1"/>
      <protection locked="0"/>
    </xf>
    <xf numFmtId="0" fontId="2" fillId="0" borderId="5" xfId="0" applyFont="1" applyBorder="1" applyAlignment="1" applyProtection="1">
      <alignment horizontal="center" vertical="center" wrapText="1" shrinkToFit="1"/>
      <protection locked="0"/>
    </xf>
    <xf numFmtId="0" fontId="2" fillId="4" borderId="1" xfId="0" applyFont="1" applyFill="1" applyBorder="1" applyAlignment="1" applyProtection="1">
      <alignment horizontal="left" vertical="center" wrapText="1" shrinkToFit="1"/>
      <protection locked="0"/>
    </xf>
    <xf numFmtId="4" fontId="2" fillId="4" borderId="1" xfId="0" applyNumberFormat="1" applyFont="1" applyFill="1" applyBorder="1" applyAlignment="1" applyProtection="1">
      <alignment horizontal="right" vertical="center" wrapText="1"/>
      <protection locked="0"/>
    </xf>
    <xf numFmtId="0" fontId="2" fillId="4" borderId="1" xfId="0" applyFont="1" applyFill="1" applyBorder="1" applyAlignment="1" applyProtection="1">
      <alignment horizontal="center" vertical="center" wrapText="1" shrinkToFit="1"/>
      <protection locked="0"/>
    </xf>
    <xf numFmtId="4" fontId="2" fillId="4" borderId="1" xfId="0" applyNumberFormat="1" applyFont="1" applyFill="1" applyBorder="1" applyAlignment="1" applyProtection="1">
      <alignment horizontal="center" vertical="center" wrapText="1" shrinkToFit="1"/>
      <protection locked="0"/>
    </xf>
    <xf numFmtId="0" fontId="6" fillId="0" borderId="1" xfId="0" applyFont="1" applyBorder="1" applyAlignment="1" applyProtection="1">
      <alignment horizontal="center" vertical="center" wrapText="1"/>
      <protection locked="0"/>
    </xf>
    <xf numFmtId="4" fontId="2" fillId="0" borderId="1" xfId="0" applyNumberFormat="1" applyFont="1" applyBorder="1" applyAlignment="1">
      <alignment wrapText="1"/>
    </xf>
    <xf numFmtId="4" fontId="2" fillId="4" borderId="1" xfId="0" applyNumberFormat="1" applyFont="1" applyFill="1" applyBorder="1" applyAlignment="1" applyProtection="1">
      <alignment horizontal="left" vertical="center" wrapText="1" shrinkToFit="1"/>
      <protection locked="0"/>
    </xf>
    <xf numFmtId="4" fontId="3" fillId="0" borderId="1" xfId="0" applyNumberFormat="1" applyFont="1" applyBorder="1"/>
    <xf numFmtId="4" fontId="3" fillId="0" borderId="5" xfId="0" applyNumberFormat="1" applyFont="1" applyBorder="1"/>
    <xf numFmtId="4" fontId="2" fillId="4" borderId="1" xfId="0" applyNumberFormat="1" applyFont="1" applyFill="1" applyBorder="1" applyAlignment="1" applyProtection="1">
      <alignment vertical="center" wrapText="1" shrinkToFit="1"/>
      <protection locked="0"/>
    </xf>
    <xf numFmtId="0" fontId="4" fillId="0" borderId="1" xfId="0" applyFont="1" applyBorder="1" applyAlignment="1" applyProtection="1">
      <alignment horizontal="left" vertical="center" wrapText="1" shrinkToFit="1"/>
      <protection locked="0"/>
    </xf>
    <xf numFmtId="0" fontId="2" fillId="0" borderId="1" xfId="0" applyFont="1" applyBorder="1" applyAlignment="1" applyProtection="1">
      <alignment horizontal="left" vertical="center" wrapText="1" indent="1" shrinkToFit="1"/>
      <protection locked="0"/>
    </xf>
    <xf numFmtId="0" fontId="9" fillId="7" borderId="1" xfId="1" applyFont="1" applyFill="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pplyProtection="1">
      <alignment vertical="center"/>
      <protection locked="0"/>
    </xf>
    <xf numFmtId="0" fontId="4" fillId="0" borderId="6" xfId="0" applyFont="1" applyBorder="1" applyAlignment="1" applyProtection="1">
      <alignment horizontal="justify" vertical="center" wrapText="1"/>
      <protection locked="0"/>
    </xf>
    <xf numFmtId="0" fontId="3" fillId="0" borderId="6" xfId="0" applyFont="1" applyBorder="1" applyAlignment="1" applyProtection="1">
      <alignment horizontal="center" vertical="center" wrapText="1"/>
      <protection locked="0"/>
    </xf>
    <xf numFmtId="0" fontId="10" fillId="8" borderId="1" xfId="0" applyFont="1" applyFill="1" applyBorder="1" applyAlignment="1" applyProtection="1">
      <alignment horizontal="left" vertical="center" wrapText="1" shrinkToFit="1"/>
      <protection locked="0"/>
    </xf>
    <xf numFmtId="0" fontId="10" fillId="0" borderId="1" xfId="0" applyFont="1" applyBorder="1" applyAlignment="1" applyProtection="1">
      <alignment horizontal="justify" vertical="center" wrapText="1"/>
      <protection locked="0"/>
    </xf>
    <xf numFmtId="0" fontId="11" fillId="0" borderId="6" xfId="0" applyFont="1" applyBorder="1" applyAlignment="1" applyProtection="1">
      <alignment horizontal="justify" vertical="center" wrapText="1"/>
      <protection locked="0"/>
    </xf>
    <xf numFmtId="49" fontId="2"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12" fillId="4" borderId="1" xfId="0" applyFont="1" applyFill="1" applyBorder="1" applyAlignment="1" applyProtection="1">
      <alignment horizontal="left" vertical="center" wrapText="1" shrinkToFit="1"/>
      <protection locked="0"/>
    </xf>
    <xf numFmtId="4" fontId="12" fillId="4" borderId="1" xfId="0" applyNumberFormat="1" applyFont="1" applyFill="1" applyBorder="1" applyAlignment="1" applyProtection="1">
      <alignment horizontal="left" vertical="center" wrapText="1" shrinkToFit="1"/>
      <protection locked="0"/>
    </xf>
    <xf numFmtId="0" fontId="4" fillId="0" borderId="6" xfId="0" applyFont="1" applyBorder="1" applyAlignment="1" applyProtection="1">
      <alignment vertical="center" wrapText="1" shrinkToFit="1"/>
      <protection locked="0"/>
    </xf>
    <xf numFmtId="0" fontId="4" fillId="0" borderId="1" xfId="0" applyFont="1" applyBorder="1" applyAlignment="1" applyProtection="1">
      <alignment horizontal="left" vertical="center" wrapText="1"/>
      <protection locked="0"/>
    </xf>
    <xf numFmtId="49" fontId="4" fillId="0" borderId="1" xfId="0" applyNumberFormat="1" applyFont="1" applyBorder="1" applyAlignment="1" applyProtection="1">
      <alignment horizontal="left" vertical="center" wrapText="1"/>
      <protection locked="0"/>
    </xf>
    <xf numFmtId="49" fontId="2" fillId="0" borderId="1" xfId="0" applyNumberFormat="1" applyFont="1" applyBorder="1" applyAlignment="1" applyProtection="1">
      <alignment horizontal="center" vertical="center" wrapText="1"/>
      <protection locked="0"/>
    </xf>
    <xf numFmtId="49" fontId="3" fillId="0" borderId="1" xfId="0" applyNumberFormat="1" applyFont="1" applyBorder="1" applyAlignment="1" applyProtection="1">
      <alignment horizontal="center" vertical="center" wrapText="1"/>
      <protection locked="0"/>
    </xf>
    <xf numFmtId="0" fontId="4" fillId="0" borderId="1" xfId="0" applyFont="1" applyBorder="1" applyAlignment="1" applyProtection="1">
      <alignment horizontal="justify" vertical="center" wrapText="1"/>
      <protection locked="0"/>
    </xf>
    <xf numFmtId="4" fontId="3" fillId="4" borderId="1" xfId="0" applyNumberFormat="1" applyFont="1" applyFill="1" applyBorder="1" applyAlignment="1" applyProtection="1">
      <alignment vertical="center" wrapText="1"/>
      <protection locked="0"/>
    </xf>
    <xf numFmtId="0" fontId="5" fillId="0" borderId="7"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4" fontId="3" fillId="0" borderId="1" xfId="0" applyNumberFormat="1" applyFont="1" applyBorder="1" applyAlignment="1" applyProtection="1">
      <alignment horizontal="center" vertical="center" wrapText="1" shrinkToFit="1"/>
      <protection locked="0"/>
    </xf>
    <xf numFmtId="0" fontId="2" fillId="0" borderId="5" xfId="0" applyFont="1" applyBorder="1" applyAlignment="1" applyProtection="1">
      <alignment horizontal="left" vertical="center" wrapText="1" shrinkToFit="1"/>
      <protection locked="0"/>
    </xf>
    <xf numFmtId="0" fontId="3" fillId="0" borderId="1" xfId="0" applyFont="1" applyBorder="1" applyAlignment="1" applyProtection="1">
      <alignment vertical="center" wrapText="1"/>
      <protection locked="0"/>
    </xf>
    <xf numFmtId="4" fontId="3" fillId="0" borderId="9" xfId="0" applyNumberFormat="1" applyFont="1" applyBorder="1" applyAlignment="1" applyProtection="1">
      <alignment vertical="center" wrapText="1"/>
      <protection locked="0"/>
    </xf>
    <xf numFmtId="0" fontId="2" fillId="0" borderId="13" xfId="0" applyFont="1" applyBorder="1" applyAlignment="1" applyProtection="1">
      <alignment horizontal="center" vertical="center"/>
      <protection locked="0"/>
    </xf>
    <xf numFmtId="4" fontId="2" fillId="0" borderId="14" xfId="0" applyNumberFormat="1" applyFont="1" applyBorder="1" applyAlignment="1" applyProtection="1">
      <alignment horizontal="center" vertical="center" wrapText="1"/>
      <protection locked="0"/>
    </xf>
    <xf numFmtId="0" fontId="2" fillId="2" borderId="15" xfId="0" applyFont="1" applyFill="1" applyBorder="1" applyAlignment="1" applyProtection="1">
      <alignment vertical="center" wrapText="1"/>
      <protection locked="0"/>
    </xf>
    <xf numFmtId="0" fontId="2" fillId="2" borderId="16" xfId="0" applyFont="1" applyFill="1" applyBorder="1" applyAlignment="1" applyProtection="1">
      <alignment vertical="center" wrapText="1" shrinkToFit="1"/>
      <protection locked="0"/>
    </xf>
    <xf numFmtId="0" fontId="2" fillId="3" borderId="13" xfId="0" applyFont="1" applyFill="1" applyBorder="1" applyAlignment="1" applyProtection="1">
      <alignment vertical="center" wrapText="1"/>
      <protection locked="0"/>
    </xf>
    <xf numFmtId="4" fontId="2" fillId="3" borderId="14" xfId="0" applyNumberFormat="1" applyFont="1" applyFill="1" applyBorder="1" applyAlignment="1" applyProtection="1">
      <alignment horizontal="left" vertical="center" wrapText="1" shrinkToFit="1"/>
      <protection locked="0"/>
    </xf>
    <xf numFmtId="0" fontId="2" fillId="0" borderId="13" xfId="0" applyFont="1" applyBorder="1" applyAlignment="1" applyProtection="1">
      <alignment vertical="center"/>
      <protection locked="0"/>
    </xf>
    <xf numFmtId="4" fontId="3" fillId="0" borderId="14" xfId="0" applyNumberFormat="1" applyFont="1" applyBorder="1" applyAlignment="1" applyProtection="1">
      <alignment horizontal="right" vertical="center" wrapText="1"/>
      <protection locked="0"/>
    </xf>
    <xf numFmtId="0" fontId="2" fillId="0" borderId="17" xfId="0" applyFont="1" applyBorder="1" applyAlignment="1" applyProtection="1">
      <alignment vertical="center"/>
      <protection locked="0"/>
    </xf>
    <xf numFmtId="4" fontId="3" fillId="0" borderId="18" xfId="0" applyNumberFormat="1" applyFont="1" applyBorder="1" applyAlignment="1" applyProtection="1">
      <alignment vertical="center" wrapText="1"/>
      <protection locked="0"/>
    </xf>
    <xf numFmtId="0" fontId="2" fillId="0" borderId="13" xfId="0" applyFont="1" applyBorder="1" applyAlignment="1" applyProtection="1">
      <alignment vertical="center" wrapText="1"/>
      <protection locked="0"/>
    </xf>
    <xf numFmtId="0" fontId="2" fillId="0" borderId="17" xfId="0" applyFont="1" applyBorder="1" applyAlignment="1" applyProtection="1">
      <alignment vertical="center" wrapText="1"/>
      <protection locked="0"/>
    </xf>
    <xf numFmtId="4" fontId="3" fillId="0" borderId="18" xfId="0" applyNumberFormat="1" applyFont="1" applyBorder="1" applyAlignment="1" applyProtection="1">
      <alignment horizontal="right" vertical="center" wrapText="1"/>
      <protection locked="0"/>
    </xf>
    <xf numFmtId="4" fontId="3" fillId="0" borderId="14" xfId="0" applyNumberFormat="1" applyFont="1" applyBorder="1" applyAlignment="1" applyProtection="1">
      <alignment vertical="center" wrapText="1"/>
      <protection locked="0"/>
    </xf>
    <xf numFmtId="0" fontId="2" fillId="4" borderId="13" xfId="0" applyFont="1" applyFill="1" applyBorder="1" applyAlignment="1" applyProtection="1">
      <alignment vertical="center" wrapText="1"/>
      <protection locked="0"/>
    </xf>
    <xf numFmtId="49" fontId="2" fillId="4" borderId="14" xfId="0" applyNumberFormat="1" applyFont="1" applyFill="1" applyBorder="1" applyAlignment="1" applyProtection="1">
      <alignment horizontal="left" vertical="center" wrapText="1"/>
      <protection locked="0"/>
    </xf>
    <xf numFmtId="0" fontId="2" fillId="5" borderId="13" xfId="0" applyFont="1" applyFill="1" applyBorder="1" applyAlignment="1" applyProtection="1">
      <alignment vertical="center" wrapText="1"/>
      <protection locked="0"/>
    </xf>
    <xf numFmtId="4" fontId="2" fillId="6" borderId="14" xfId="0" applyNumberFormat="1" applyFont="1" applyFill="1" applyBorder="1" applyAlignment="1" applyProtection="1">
      <alignment horizontal="center" vertical="center" wrapText="1" shrinkToFit="1"/>
      <protection locked="0"/>
    </xf>
    <xf numFmtId="4" fontId="3" fillId="4" borderId="14" xfId="0" applyNumberFormat="1" applyFont="1" applyFill="1" applyBorder="1" applyAlignment="1" applyProtection="1">
      <alignment vertical="center"/>
      <protection locked="0"/>
    </xf>
    <xf numFmtId="4" fontId="3" fillId="0" borderId="14" xfId="0" applyNumberFormat="1" applyFont="1" applyBorder="1" applyAlignment="1" applyProtection="1">
      <alignment vertical="center"/>
      <protection locked="0"/>
    </xf>
    <xf numFmtId="4" fontId="2" fillId="0" borderId="14" xfId="0" applyNumberFormat="1" applyFont="1" applyBorder="1" applyAlignment="1" applyProtection="1">
      <alignment horizontal="center" vertical="center" wrapText="1" shrinkToFit="1"/>
      <protection locked="0"/>
    </xf>
    <xf numFmtId="4" fontId="2" fillId="0" borderId="18" xfId="0" applyNumberFormat="1" applyFont="1" applyBorder="1" applyAlignment="1" applyProtection="1">
      <alignment horizontal="center" vertical="center" wrapText="1" shrinkToFit="1"/>
      <protection locked="0"/>
    </xf>
    <xf numFmtId="0" fontId="2" fillId="0" borderId="13" xfId="0" applyFont="1" applyBorder="1" applyAlignment="1" applyProtection="1">
      <alignment vertical="center" wrapText="1" shrinkToFit="1"/>
      <protection locked="0"/>
    </xf>
    <xf numFmtId="4" fontId="2" fillId="4" borderId="14" xfId="0" applyNumberFormat="1" applyFont="1" applyFill="1" applyBorder="1" applyAlignment="1" applyProtection="1">
      <alignment horizontal="right" vertical="center" wrapText="1"/>
      <protection locked="0"/>
    </xf>
    <xf numFmtId="0" fontId="2" fillId="4" borderId="14" xfId="0" applyFont="1" applyFill="1" applyBorder="1" applyAlignment="1" applyProtection="1">
      <alignment horizontal="center" vertical="center" wrapText="1" shrinkToFit="1"/>
      <protection locked="0"/>
    </xf>
    <xf numFmtId="4" fontId="2" fillId="4" borderId="14" xfId="0" applyNumberFormat="1" applyFont="1" applyFill="1" applyBorder="1" applyAlignment="1" applyProtection="1">
      <alignment horizontal="center" vertical="center" wrapText="1" shrinkToFit="1"/>
      <protection locked="0"/>
    </xf>
    <xf numFmtId="0" fontId="2" fillId="4" borderId="13" xfId="0" applyFont="1" applyFill="1" applyBorder="1" applyAlignment="1" applyProtection="1">
      <alignment vertical="center" wrapText="1" shrinkToFit="1"/>
      <protection locked="0"/>
    </xf>
    <xf numFmtId="4" fontId="2" fillId="4" borderId="14" xfId="0" applyNumberFormat="1" applyFont="1" applyFill="1" applyBorder="1" applyAlignment="1" applyProtection="1">
      <alignment horizontal="left" vertical="center" wrapText="1" shrinkToFit="1"/>
      <protection locked="0"/>
    </xf>
    <xf numFmtId="4" fontId="2" fillId="4" borderId="14" xfId="0" applyNumberFormat="1" applyFont="1" applyFill="1" applyBorder="1" applyAlignment="1" applyProtection="1">
      <alignment vertical="center" wrapText="1" shrinkToFit="1"/>
      <protection locked="0"/>
    </xf>
    <xf numFmtId="0" fontId="3" fillId="0" borderId="14" xfId="0" applyFont="1" applyBorder="1" applyAlignment="1" applyProtection="1">
      <alignment vertical="center"/>
      <protection locked="0"/>
    </xf>
    <xf numFmtId="0" fontId="3" fillId="0" borderId="19" xfId="0" applyFont="1" applyBorder="1" applyAlignment="1" applyProtection="1">
      <alignment vertical="center"/>
      <protection locked="0"/>
    </xf>
    <xf numFmtId="0" fontId="2" fillId="0" borderId="20" xfId="0" applyFont="1" applyBorder="1" applyAlignment="1" applyProtection="1">
      <alignment vertical="center" wrapText="1"/>
      <protection locked="0"/>
    </xf>
    <xf numFmtId="4" fontId="3" fillId="0" borderId="21" xfId="0" applyNumberFormat="1" applyFont="1" applyBorder="1" applyAlignment="1" applyProtection="1">
      <alignment vertical="center" wrapText="1"/>
      <protection locked="0"/>
    </xf>
    <xf numFmtId="4" fontId="12" fillId="4" borderId="14" xfId="0" applyNumberFormat="1" applyFont="1" applyFill="1" applyBorder="1" applyAlignment="1" applyProtection="1">
      <alignment horizontal="left" vertical="center" wrapText="1" shrinkToFit="1"/>
      <protection locked="0"/>
    </xf>
    <xf numFmtId="4" fontId="3" fillId="0" borderId="21" xfId="0" applyNumberFormat="1" applyFont="1" applyBorder="1" applyAlignment="1" applyProtection="1">
      <alignment horizontal="right" vertical="center" wrapText="1"/>
      <protection locked="0"/>
    </xf>
    <xf numFmtId="49" fontId="2" fillId="0" borderId="14" xfId="0" applyNumberFormat="1" applyFont="1" applyBorder="1" applyAlignment="1" applyProtection="1">
      <alignment horizontal="left" vertical="center" wrapText="1"/>
      <protection locked="0"/>
    </xf>
    <xf numFmtId="4" fontId="3" fillId="4" borderId="14" xfId="0" applyNumberFormat="1" applyFont="1" applyFill="1" applyBorder="1" applyAlignment="1" applyProtection="1">
      <alignment vertical="center" wrapText="1"/>
      <protection locked="0"/>
    </xf>
    <xf numFmtId="0" fontId="2" fillId="4" borderId="15" xfId="0" applyFont="1" applyFill="1" applyBorder="1" applyAlignment="1" applyProtection="1">
      <alignment vertical="center" wrapText="1"/>
      <protection locked="0"/>
    </xf>
    <xf numFmtId="0" fontId="2" fillId="4" borderId="14" xfId="0" applyFont="1" applyFill="1" applyBorder="1" applyAlignment="1" applyProtection="1">
      <alignment vertical="center" wrapText="1" shrinkToFit="1"/>
      <protection locked="0"/>
    </xf>
    <xf numFmtId="0" fontId="2" fillId="5" borderId="15" xfId="0" applyFont="1" applyFill="1" applyBorder="1" applyAlignment="1" applyProtection="1">
      <alignment vertical="center" wrapText="1"/>
      <protection locked="0"/>
    </xf>
    <xf numFmtId="4" fontId="3" fillId="0" borderId="14" xfId="0" applyNumberFormat="1" applyFont="1" applyBorder="1" applyAlignment="1" applyProtection="1">
      <alignment horizontal="center" vertical="center" wrapText="1" shrinkToFit="1"/>
      <protection locked="0"/>
    </xf>
    <xf numFmtId="4" fontId="2" fillId="0" borderId="18" xfId="0" applyNumberFormat="1" applyFont="1" applyBorder="1" applyAlignment="1" applyProtection="1">
      <alignment horizontal="left" vertical="center" wrapText="1" shrinkToFit="1"/>
      <protection locked="0"/>
    </xf>
    <xf numFmtId="4" fontId="3" fillId="4" borderId="14" xfId="0" applyNumberFormat="1" applyFont="1" applyFill="1" applyBorder="1" applyAlignment="1" applyProtection="1">
      <alignment horizontal="right" vertical="center" wrapText="1"/>
      <protection locked="0"/>
    </xf>
    <xf numFmtId="0" fontId="3" fillId="0" borderId="14" xfId="0" applyFont="1" applyBorder="1" applyAlignment="1" applyProtection="1">
      <alignment vertical="center" wrapText="1"/>
      <protection locked="0"/>
    </xf>
    <xf numFmtId="4" fontId="3" fillId="0" borderId="22" xfId="0" applyNumberFormat="1" applyFont="1" applyBorder="1" applyAlignment="1" applyProtection="1">
      <alignment vertical="center" wrapText="1"/>
      <protection locked="0"/>
    </xf>
    <xf numFmtId="0" fontId="2" fillId="5" borderId="23" xfId="0" applyFont="1" applyFill="1" applyBorder="1" applyAlignment="1" applyProtection="1">
      <alignment vertical="center" wrapText="1"/>
      <protection locked="0"/>
    </xf>
    <xf numFmtId="0" fontId="4" fillId="0" borderId="24" xfId="0" applyFont="1" applyBorder="1" applyAlignment="1" applyProtection="1">
      <alignment horizontal="left" vertical="center" wrapText="1"/>
      <protection locked="0"/>
    </xf>
    <xf numFmtId="4" fontId="3" fillId="0" borderId="25" xfId="0" applyNumberFormat="1" applyFont="1" applyBorder="1" applyAlignment="1" applyProtection="1">
      <alignment vertical="center" wrapText="1"/>
      <protection locked="0"/>
    </xf>
    <xf numFmtId="4" fontId="3" fillId="0" borderId="26" xfId="0" applyNumberFormat="1" applyFont="1" applyBorder="1" applyAlignment="1" applyProtection="1">
      <alignment vertical="center" wrapText="1"/>
      <protection locked="0"/>
    </xf>
    <xf numFmtId="0" fontId="2" fillId="2" borderId="27" xfId="0" applyFont="1" applyFill="1" applyBorder="1" applyAlignment="1" applyProtection="1">
      <alignment horizontal="center" vertical="center" wrapText="1" shrinkToFit="1"/>
      <protection locked="0"/>
    </xf>
    <xf numFmtId="4" fontId="3" fillId="0" borderId="1" xfId="0" applyNumberFormat="1" applyFont="1" applyBorder="1" applyAlignment="1" applyProtection="1">
      <alignment horizontal="center" vertical="center" wrapText="1"/>
      <protection locked="0"/>
    </xf>
    <xf numFmtId="2" fontId="3" fillId="0" borderId="1" xfId="0" applyNumberFormat="1" applyFont="1" applyBorder="1" applyAlignment="1" applyProtection="1">
      <alignment horizontal="center" vertical="center" wrapText="1"/>
      <protection locked="0"/>
    </xf>
    <xf numFmtId="0" fontId="5" fillId="0" borderId="10" xfId="0" applyFont="1" applyBorder="1" applyAlignment="1" applyProtection="1">
      <alignment vertical="center" wrapText="1"/>
      <protection locked="0"/>
    </xf>
    <xf numFmtId="0" fontId="5" fillId="0" borderId="11" xfId="0" applyFont="1" applyBorder="1" applyAlignment="1" applyProtection="1">
      <alignment horizontal="center" vertical="center" wrapText="1"/>
      <protection locked="0"/>
    </xf>
    <xf numFmtId="164" fontId="1" fillId="0" borderId="11" xfId="0" applyNumberFormat="1" applyFont="1" applyBorder="1" applyAlignment="1" applyProtection="1">
      <alignment horizontal="centerContinuous" vertical="center" shrinkToFit="1"/>
      <protection locked="0"/>
    </xf>
    <xf numFmtId="164" fontId="2" fillId="0" borderId="11" xfId="0" applyNumberFormat="1" applyFont="1" applyBorder="1" applyAlignment="1" applyProtection="1">
      <alignment horizontal="centerContinuous" vertical="center" shrinkToFit="1"/>
      <protection locked="0"/>
    </xf>
    <xf numFmtId="164" fontId="2" fillId="0" borderId="12" xfId="0" applyNumberFormat="1" applyFont="1" applyBorder="1" applyAlignment="1" applyProtection="1">
      <alignment horizontal="centerContinuous" vertical="center" shrinkToFit="1"/>
      <protection locked="0"/>
    </xf>
    <xf numFmtId="4" fontId="3" fillId="4" borderId="1" xfId="0" applyNumberFormat="1" applyFont="1" applyFill="1" applyBorder="1" applyAlignment="1" applyProtection="1">
      <alignment horizontal="center" vertical="center" wrapText="1"/>
      <protection locked="0"/>
    </xf>
    <xf numFmtId="164" fontId="1" fillId="0" borderId="11" xfId="0" applyNumberFormat="1" applyFont="1" applyBorder="1" applyAlignment="1" applyProtection="1">
      <alignment horizontal="left" vertical="center" shrinkToFit="1"/>
      <protection locked="0"/>
    </xf>
    <xf numFmtId="49" fontId="2" fillId="4" borderId="1" xfId="0" applyNumberFormat="1" applyFont="1" applyFill="1" applyBorder="1" applyAlignment="1" applyProtection="1">
      <alignment horizontal="center" vertical="center" wrapText="1"/>
      <protection locked="0"/>
    </xf>
    <xf numFmtId="4" fontId="3" fillId="4" borderId="1" xfId="0" applyNumberFormat="1" applyFont="1" applyFill="1" applyBorder="1" applyAlignment="1" applyProtection="1">
      <alignment horizontal="right" vertical="center" wrapText="1"/>
      <protection locked="0"/>
    </xf>
    <xf numFmtId="165" fontId="2" fillId="5" borderId="8" xfId="0" applyNumberFormat="1" applyFont="1" applyFill="1" applyBorder="1" applyAlignment="1" applyProtection="1">
      <alignment vertical="center" wrapText="1" shrinkToFit="1"/>
      <protection locked="0"/>
    </xf>
    <xf numFmtId="0" fontId="2" fillId="5" borderId="0" xfId="0" applyFont="1" applyFill="1" applyAlignment="1" applyProtection="1">
      <alignment vertical="center" wrapText="1" shrinkToFit="1"/>
      <protection locked="0"/>
    </xf>
    <xf numFmtId="164" fontId="2" fillId="5" borderId="32" xfId="0" applyNumberFormat="1" applyFont="1" applyFill="1" applyBorder="1" applyAlignment="1" applyProtection="1">
      <alignment horizontal="center" vertical="center" shrinkToFit="1"/>
      <protection locked="0"/>
    </xf>
    <xf numFmtId="0" fontId="15" fillId="5" borderId="27" xfId="0" applyFont="1" applyFill="1" applyBorder="1" applyAlignment="1" applyProtection="1">
      <alignment horizontal="right" vertical="center" wrapText="1"/>
      <protection locked="0"/>
    </xf>
    <xf numFmtId="164" fontId="2" fillId="5" borderId="4" xfId="0" applyNumberFormat="1" applyFont="1" applyFill="1" applyBorder="1" applyAlignment="1" applyProtection="1">
      <alignment vertical="center" wrapText="1" shrinkToFit="1"/>
      <protection locked="0"/>
    </xf>
    <xf numFmtId="0" fontId="2" fillId="5" borderId="4" xfId="0" applyFont="1" applyFill="1" applyBorder="1" applyAlignment="1" applyProtection="1">
      <alignment vertical="center" wrapText="1" shrinkToFit="1"/>
      <protection locked="0"/>
    </xf>
    <xf numFmtId="0" fontId="16" fillId="5" borderId="32" xfId="0" applyFont="1" applyFill="1" applyBorder="1" applyAlignment="1" applyProtection="1">
      <alignment horizontal="right" vertical="center" wrapText="1"/>
      <protection locked="0"/>
    </xf>
    <xf numFmtId="164" fontId="1" fillId="5" borderId="0" xfId="0" applyNumberFormat="1" applyFont="1" applyFill="1" applyAlignment="1" applyProtection="1">
      <alignment vertical="center" shrinkToFit="1"/>
      <protection locked="0"/>
    </xf>
    <xf numFmtId="164" fontId="2" fillId="5" borderId="0" xfId="0" applyNumberFormat="1" applyFont="1" applyFill="1" applyAlignment="1" applyProtection="1">
      <alignment vertical="center" shrinkToFit="1"/>
      <protection locked="0"/>
    </xf>
    <xf numFmtId="164" fontId="2" fillId="5" borderId="0" xfId="0" applyNumberFormat="1" applyFont="1" applyFill="1" applyAlignment="1" applyProtection="1">
      <alignment horizontal="center" vertical="center" shrinkToFit="1"/>
      <protection locked="0"/>
    </xf>
    <xf numFmtId="164" fontId="1" fillId="5" borderId="0" xfId="0" applyNumberFormat="1" applyFont="1" applyFill="1" applyAlignment="1" applyProtection="1">
      <alignment horizontal="center" vertical="center" shrinkToFit="1"/>
      <protection locked="0"/>
    </xf>
    <xf numFmtId="164" fontId="2" fillId="5" borderId="0" xfId="0" applyNumberFormat="1" applyFont="1" applyFill="1" applyAlignment="1" applyProtection="1">
      <alignment vertical="center" wrapText="1" shrinkToFit="1"/>
      <protection locked="0"/>
    </xf>
    <xf numFmtId="4" fontId="3" fillId="10" borderId="1" xfId="0" applyNumberFormat="1" applyFont="1" applyFill="1" applyBorder="1" applyAlignment="1" applyProtection="1">
      <alignment vertical="center" wrapText="1"/>
      <protection locked="0"/>
    </xf>
    <xf numFmtId="4" fontId="3" fillId="0" borderId="9" xfId="0" applyNumberFormat="1" applyFont="1" applyBorder="1" applyAlignment="1" applyProtection="1">
      <alignment horizontal="center" vertical="center" wrapText="1"/>
      <protection locked="0"/>
    </xf>
    <xf numFmtId="2" fontId="6" fillId="0" borderId="1" xfId="0" applyNumberFormat="1" applyFont="1" applyBorder="1" applyAlignment="1" applyProtection="1">
      <alignment horizontal="center" vertical="center" wrapText="1"/>
      <protection locked="0"/>
    </xf>
    <xf numFmtId="2" fontId="3" fillId="0" borderId="1" xfId="0" applyNumberFormat="1" applyFont="1" applyBorder="1" applyAlignment="1" applyProtection="1">
      <alignment horizontal="center" vertical="center" wrapText="1" shrinkToFit="1"/>
      <protection locked="0"/>
    </xf>
    <xf numFmtId="2" fontId="3" fillId="0" borderId="9" xfId="0" applyNumberFormat="1" applyFont="1" applyBorder="1" applyAlignment="1" applyProtection="1">
      <alignment horizontal="center" vertical="center" wrapText="1"/>
      <protection locked="0"/>
    </xf>
    <xf numFmtId="0" fontId="2" fillId="2" borderId="16" xfId="0" applyFont="1" applyFill="1" applyBorder="1" applyAlignment="1" applyProtection="1">
      <alignment horizontal="center" vertical="center" wrapText="1" shrinkToFit="1"/>
      <protection locked="0"/>
    </xf>
    <xf numFmtId="4" fontId="2" fillId="3" borderId="14" xfId="0" applyNumberFormat="1" applyFont="1" applyFill="1" applyBorder="1" applyAlignment="1" applyProtection="1">
      <alignment horizontal="center" vertical="center" wrapText="1" shrinkToFit="1"/>
      <protection locked="0"/>
    </xf>
    <xf numFmtId="4" fontId="3" fillId="0" borderId="14" xfId="0" applyNumberFormat="1" applyFont="1" applyBorder="1" applyAlignment="1" applyProtection="1">
      <alignment horizontal="center" vertical="center" wrapText="1"/>
      <protection locked="0"/>
    </xf>
    <xf numFmtId="4" fontId="3" fillId="4" borderId="14" xfId="0" applyNumberFormat="1" applyFont="1" applyFill="1" applyBorder="1" applyAlignment="1" applyProtection="1">
      <alignment horizontal="center" vertical="center" wrapText="1"/>
      <protection locked="0"/>
    </xf>
    <xf numFmtId="49" fontId="2" fillId="4" borderId="14" xfId="0" applyNumberFormat="1" applyFont="1" applyFill="1" applyBorder="1" applyAlignment="1" applyProtection="1">
      <alignment horizontal="center" vertical="center" wrapText="1"/>
      <protection locked="0"/>
    </xf>
    <xf numFmtId="4" fontId="12" fillId="4" borderId="14" xfId="0" applyNumberFormat="1" applyFont="1" applyFill="1" applyBorder="1" applyAlignment="1" applyProtection="1">
      <alignment horizontal="center" vertical="center" wrapText="1" shrinkToFit="1"/>
      <protection locked="0"/>
    </xf>
    <xf numFmtId="165" fontId="2" fillId="5" borderId="28" xfId="0" applyNumberFormat="1" applyFont="1" applyFill="1" applyBorder="1" applyAlignment="1" applyProtection="1">
      <alignment vertical="center" wrapText="1" shrinkToFit="1"/>
      <protection locked="0"/>
    </xf>
    <xf numFmtId="164" fontId="2" fillId="5" borderId="19" xfId="0" applyNumberFormat="1" applyFont="1" applyFill="1" applyBorder="1" applyAlignment="1" applyProtection="1">
      <alignment horizontal="center" vertical="center" shrinkToFit="1"/>
      <protection locked="0"/>
    </xf>
    <xf numFmtId="0" fontId="15" fillId="5" borderId="33" xfId="2" applyFont="1" applyFill="1" applyBorder="1"/>
    <xf numFmtId="166" fontId="2" fillId="5" borderId="16" xfId="0" applyNumberFormat="1" applyFont="1" applyFill="1" applyBorder="1" applyAlignment="1" applyProtection="1">
      <alignment horizontal="center" vertical="center" wrapText="1" shrinkToFit="1"/>
      <protection locked="0"/>
    </xf>
    <xf numFmtId="0" fontId="16" fillId="5" borderId="28" xfId="0" applyFont="1" applyFill="1" applyBorder="1" applyAlignment="1" applyProtection="1">
      <alignment vertical="center" wrapText="1"/>
      <protection locked="0"/>
    </xf>
    <xf numFmtId="166" fontId="2" fillId="5" borderId="19" xfId="0" applyNumberFormat="1" applyFont="1" applyFill="1" applyBorder="1" applyAlignment="1" applyProtection="1">
      <alignment horizontal="center" vertical="center" wrapText="1" shrinkToFit="1"/>
      <protection locked="0"/>
    </xf>
    <xf numFmtId="0" fontId="15" fillId="5" borderId="34" xfId="0" applyFont="1" applyFill="1" applyBorder="1" applyAlignment="1" applyProtection="1">
      <alignment vertical="center" wrapText="1"/>
      <protection locked="0"/>
    </xf>
    <xf numFmtId="0" fontId="15" fillId="5" borderId="35" xfId="0" applyFont="1" applyFill="1" applyBorder="1" applyAlignment="1" applyProtection="1">
      <alignment horizontal="right" vertical="center" wrapText="1"/>
      <protection locked="0"/>
    </xf>
    <xf numFmtId="164" fontId="2" fillId="5" borderId="36" xfId="0" applyNumberFormat="1" applyFont="1" applyFill="1" applyBorder="1" applyAlignment="1" applyProtection="1">
      <alignment vertical="center" wrapText="1" shrinkToFit="1"/>
      <protection locked="0"/>
    </xf>
    <xf numFmtId="0" fontId="17" fillId="5" borderId="36" xfId="0" applyFont="1" applyFill="1" applyBorder="1" applyAlignment="1" applyProtection="1">
      <alignment vertical="center" wrapText="1"/>
      <protection locked="0"/>
    </xf>
    <xf numFmtId="166" fontId="2" fillId="5" borderId="37" xfId="0" applyNumberFormat="1" applyFont="1" applyFill="1" applyBorder="1" applyAlignment="1" applyProtection="1">
      <alignment horizontal="center" vertical="center" wrapText="1" shrinkToFit="1"/>
      <protection locked="0"/>
    </xf>
    <xf numFmtId="0" fontId="2" fillId="0" borderId="20" xfId="0" applyFont="1" applyBorder="1" applyAlignment="1" applyProtection="1">
      <alignment horizontal="center" vertical="center"/>
      <protection locked="0"/>
    </xf>
    <xf numFmtId="0" fontId="2" fillId="0" borderId="6" xfId="0" applyFont="1" applyBorder="1" applyAlignment="1" applyProtection="1">
      <alignment horizontal="center" vertical="center" wrapText="1" shrinkToFit="1"/>
      <protection locked="0"/>
    </xf>
    <xf numFmtId="0" fontId="2" fillId="0" borderId="6" xfId="0" applyFont="1" applyBorder="1" applyAlignment="1" applyProtection="1">
      <alignment horizontal="center" vertical="center" wrapText="1"/>
      <protection locked="0"/>
    </xf>
    <xf numFmtId="4" fontId="2" fillId="0" borderId="6" xfId="0" applyNumberFormat="1" applyFont="1" applyBorder="1" applyAlignment="1" applyProtection="1">
      <alignment horizontal="center" vertical="center" wrapText="1"/>
      <protection locked="0"/>
    </xf>
    <xf numFmtId="4" fontId="2" fillId="0" borderId="21" xfId="0" applyNumberFormat="1" applyFont="1" applyBorder="1" applyAlignment="1" applyProtection="1">
      <alignment horizontal="center" vertical="center" wrapText="1"/>
      <protection locked="0"/>
    </xf>
    <xf numFmtId="4" fontId="6" fillId="0" borderId="1" xfId="0" applyNumberFormat="1" applyFont="1" applyBorder="1" applyAlignment="1" applyProtection="1">
      <alignment horizontal="center" vertical="center" wrapText="1"/>
      <protection locked="0"/>
    </xf>
    <xf numFmtId="0" fontId="13" fillId="9" borderId="10" xfId="0" applyFont="1" applyFill="1" applyBorder="1" applyAlignment="1" applyProtection="1">
      <alignment horizontal="center" vertical="center" wrapText="1" shrinkToFit="1"/>
      <protection locked="0"/>
    </xf>
    <xf numFmtId="0" fontId="13" fillId="9" borderId="11" xfId="0" applyFont="1" applyFill="1" applyBorder="1" applyAlignment="1" applyProtection="1">
      <alignment horizontal="center" vertical="center" wrapText="1" shrinkToFit="1"/>
      <protection locked="0"/>
    </xf>
    <xf numFmtId="0" fontId="13" fillId="9" borderId="12" xfId="0" applyFont="1" applyFill="1" applyBorder="1" applyAlignment="1" applyProtection="1">
      <alignment horizontal="center" vertical="center" wrapText="1" shrinkToFit="1"/>
      <protection locked="0"/>
    </xf>
    <xf numFmtId="0" fontId="2" fillId="2" borderId="29" xfId="0" applyFont="1" applyFill="1" applyBorder="1" applyAlignment="1" applyProtection="1">
      <alignment horizontal="center" vertical="center" wrapText="1" shrinkToFit="1"/>
      <protection locked="0"/>
    </xf>
    <xf numFmtId="0" fontId="2" fillId="2" borderId="30" xfId="0" applyFont="1" applyFill="1" applyBorder="1" applyAlignment="1" applyProtection="1">
      <alignment horizontal="center" vertical="center" wrapText="1" shrinkToFit="1"/>
      <protection locked="0"/>
    </xf>
    <xf numFmtId="0" fontId="2" fillId="2" borderId="31" xfId="0" applyFont="1" applyFill="1" applyBorder="1" applyAlignment="1" applyProtection="1">
      <alignment horizontal="center" vertical="center" wrapText="1" shrinkToFit="1"/>
      <protection locked="0"/>
    </xf>
  </cellXfs>
  <cellStyles count="3">
    <cellStyle name="Normal" xfId="0" builtinId="0"/>
    <cellStyle name="Normal_BPU_DQE_Réseaux_séparatif_Option1" xfId="2" xr:uid="{9299D8C1-8E35-4532-B462-5C580F56517D}"/>
    <cellStyle name="Titre 4" xfId="1" xr:uid="{DB2A8DCD-CBA1-4741-B666-D431AA04F036}"/>
  </cellStyles>
  <dxfs count="42">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0</xdr:colOff>
      <xdr:row>1</xdr:row>
      <xdr:rowOff>0</xdr:rowOff>
    </xdr:from>
    <xdr:ext cx="3036938" cy="843693"/>
    <xdr:sp macro="" textlink="">
      <xdr:nvSpPr>
        <xdr:cNvPr id="2" name="ZoneTexte 1">
          <a:extLst>
            <a:ext uri="{FF2B5EF4-FFF2-40B4-BE49-F238E27FC236}">
              <a16:creationId xmlns:a16="http://schemas.microsoft.com/office/drawing/2014/main" id="{5A8CA51C-E1F0-40B0-8937-A7E468A697C9}"/>
            </a:ext>
          </a:extLst>
        </xdr:cNvPr>
        <xdr:cNvSpPr txBox="1"/>
      </xdr:nvSpPr>
      <xdr:spPr>
        <a:xfrm>
          <a:off x="10488706" y="1288676"/>
          <a:ext cx="3036938" cy="843693"/>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fr-FR" sz="2400" b="1">
              <a:solidFill>
                <a:srgbClr val="FF0000"/>
              </a:solidFill>
            </a:rPr>
            <a:t>Merci de retourner le fichier</a:t>
          </a:r>
          <a:r>
            <a:rPr lang="fr-FR" sz="2400" b="1" baseline="0">
              <a:solidFill>
                <a:srgbClr val="FF0000"/>
              </a:solidFill>
            </a:rPr>
            <a:t> excel renseigné</a:t>
          </a:r>
          <a:endParaRPr lang="fr-FR" sz="2400" b="1">
            <a:solidFill>
              <a:srgbClr val="FF0000"/>
            </a:solidFill>
          </a:endParaRPr>
        </a:p>
      </xdr:txBody>
    </xdr:sp>
    <xdr:clientData/>
  </xdr:oneCellAnchor>
  <xdr:oneCellAnchor>
    <xdr:from>
      <xdr:col>5</xdr:col>
      <xdr:colOff>0</xdr:colOff>
      <xdr:row>5</xdr:row>
      <xdr:rowOff>67236</xdr:rowOff>
    </xdr:from>
    <xdr:ext cx="3036938" cy="1219373"/>
    <xdr:sp macro="" textlink="">
      <xdr:nvSpPr>
        <xdr:cNvPr id="3" name="ZoneTexte 2">
          <a:extLst>
            <a:ext uri="{FF2B5EF4-FFF2-40B4-BE49-F238E27FC236}">
              <a16:creationId xmlns:a16="http://schemas.microsoft.com/office/drawing/2014/main" id="{B729F931-B370-4C67-B5E1-888228E3FFE8}"/>
            </a:ext>
          </a:extLst>
        </xdr:cNvPr>
        <xdr:cNvSpPr txBox="1"/>
      </xdr:nvSpPr>
      <xdr:spPr>
        <a:xfrm>
          <a:off x="10488706" y="2308412"/>
          <a:ext cx="3036938" cy="1219373"/>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fr-FR" sz="2400" b="1">
              <a:solidFill>
                <a:srgbClr val="FF0000"/>
              </a:solidFill>
            </a:rPr>
            <a:t>NB : il est conseillé de compléter le BPU, le DQE est lié au BPU.</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0</xdr:colOff>
      <xdr:row>1</xdr:row>
      <xdr:rowOff>0</xdr:rowOff>
    </xdr:from>
    <xdr:ext cx="3036938" cy="843693"/>
    <xdr:sp macro="" textlink="">
      <xdr:nvSpPr>
        <xdr:cNvPr id="2" name="ZoneTexte 1">
          <a:extLst>
            <a:ext uri="{FF2B5EF4-FFF2-40B4-BE49-F238E27FC236}">
              <a16:creationId xmlns:a16="http://schemas.microsoft.com/office/drawing/2014/main" id="{5F43EE45-3706-4579-9EF4-079D8CB0F06E}"/>
            </a:ext>
          </a:extLst>
        </xdr:cNvPr>
        <xdr:cNvSpPr txBox="1"/>
      </xdr:nvSpPr>
      <xdr:spPr>
        <a:xfrm>
          <a:off x="11610975" y="1285875"/>
          <a:ext cx="3036938" cy="843693"/>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fr-FR" sz="2400" b="1">
              <a:solidFill>
                <a:srgbClr val="FF0000"/>
              </a:solidFill>
            </a:rPr>
            <a:t>Merci de retourner le fichier</a:t>
          </a:r>
          <a:r>
            <a:rPr lang="fr-FR" sz="2400" b="1" baseline="0">
              <a:solidFill>
                <a:srgbClr val="FF0000"/>
              </a:solidFill>
            </a:rPr>
            <a:t> excel renseigné</a:t>
          </a:r>
          <a:endParaRPr lang="fr-FR" sz="2400" b="1">
            <a:solidFill>
              <a:srgbClr val="FF0000"/>
            </a:solidFill>
          </a:endParaRPr>
        </a:p>
      </xdr:txBody>
    </xdr:sp>
    <xdr:clientData/>
  </xdr:oneCellAnchor>
  <xdr:oneCellAnchor>
    <xdr:from>
      <xdr:col>7</xdr:col>
      <xdr:colOff>0</xdr:colOff>
      <xdr:row>5</xdr:row>
      <xdr:rowOff>67236</xdr:rowOff>
    </xdr:from>
    <xdr:ext cx="3036938" cy="1219373"/>
    <xdr:sp macro="" textlink="">
      <xdr:nvSpPr>
        <xdr:cNvPr id="3" name="ZoneTexte 2">
          <a:extLst>
            <a:ext uri="{FF2B5EF4-FFF2-40B4-BE49-F238E27FC236}">
              <a16:creationId xmlns:a16="http://schemas.microsoft.com/office/drawing/2014/main" id="{338B4304-4188-4F5E-883F-13E3ACCF1223}"/>
            </a:ext>
          </a:extLst>
        </xdr:cNvPr>
        <xdr:cNvSpPr txBox="1"/>
      </xdr:nvSpPr>
      <xdr:spPr>
        <a:xfrm>
          <a:off x="11610975" y="2305611"/>
          <a:ext cx="3036938" cy="1219373"/>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fr-FR" sz="2400" b="1">
              <a:solidFill>
                <a:srgbClr val="FF0000"/>
              </a:solidFill>
            </a:rPr>
            <a:t>NB : il est conseillé de compléter le BPU, le DQE est lié au BPU.</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0</xdr:colOff>
      <xdr:row>1</xdr:row>
      <xdr:rowOff>0</xdr:rowOff>
    </xdr:from>
    <xdr:ext cx="3036938" cy="843693"/>
    <xdr:sp macro="" textlink="">
      <xdr:nvSpPr>
        <xdr:cNvPr id="2" name="ZoneTexte 1">
          <a:extLst>
            <a:ext uri="{FF2B5EF4-FFF2-40B4-BE49-F238E27FC236}">
              <a16:creationId xmlns:a16="http://schemas.microsoft.com/office/drawing/2014/main" id="{E6451517-E010-432F-972D-186DB8A9E2E8}"/>
            </a:ext>
          </a:extLst>
        </xdr:cNvPr>
        <xdr:cNvSpPr txBox="1"/>
      </xdr:nvSpPr>
      <xdr:spPr>
        <a:xfrm>
          <a:off x="11610975" y="1285875"/>
          <a:ext cx="3036938" cy="843693"/>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fr-FR" sz="2400" b="1">
              <a:solidFill>
                <a:srgbClr val="FF0000"/>
              </a:solidFill>
            </a:rPr>
            <a:t>Merci de retourner le fichier</a:t>
          </a:r>
          <a:r>
            <a:rPr lang="fr-FR" sz="2400" b="1" baseline="0">
              <a:solidFill>
                <a:srgbClr val="FF0000"/>
              </a:solidFill>
            </a:rPr>
            <a:t> excel renseigné</a:t>
          </a:r>
          <a:endParaRPr lang="fr-FR" sz="2400" b="1">
            <a:solidFill>
              <a:srgbClr val="FF0000"/>
            </a:solidFill>
          </a:endParaRPr>
        </a:p>
      </xdr:txBody>
    </xdr:sp>
    <xdr:clientData/>
  </xdr:oneCellAnchor>
  <xdr:oneCellAnchor>
    <xdr:from>
      <xdr:col>7</xdr:col>
      <xdr:colOff>0</xdr:colOff>
      <xdr:row>5</xdr:row>
      <xdr:rowOff>0</xdr:rowOff>
    </xdr:from>
    <xdr:ext cx="3036938" cy="1219373"/>
    <xdr:sp macro="" textlink="">
      <xdr:nvSpPr>
        <xdr:cNvPr id="3" name="ZoneTexte 2">
          <a:extLst>
            <a:ext uri="{FF2B5EF4-FFF2-40B4-BE49-F238E27FC236}">
              <a16:creationId xmlns:a16="http://schemas.microsoft.com/office/drawing/2014/main" id="{824A1326-B519-48C0-8A50-6C48B7DD8445}"/>
            </a:ext>
          </a:extLst>
        </xdr:cNvPr>
        <xdr:cNvSpPr txBox="1"/>
      </xdr:nvSpPr>
      <xdr:spPr>
        <a:xfrm>
          <a:off x="11610975" y="2305611"/>
          <a:ext cx="3036938" cy="1219373"/>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fr-FR" sz="2400" b="1">
              <a:solidFill>
                <a:srgbClr val="FF0000"/>
              </a:solidFill>
            </a:rPr>
            <a:t>NB : il est conseillé de compléter le BPU, le DQE est lié au BPU.</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0</xdr:colOff>
      <xdr:row>1</xdr:row>
      <xdr:rowOff>0</xdr:rowOff>
    </xdr:from>
    <xdr:ext cx="3036938" cy="843693"/>
    <xdr:sp macro="" textlink="">
      <xdr:nvSpPr>
        <xdr:cNvPr id="4" name="ZoneTexte 3">
          <a:extLst>
            <a:ext uri="{FF2B5EF4-FFF2-40B4-BE49-F238E27FC236}">
              <a16:creationId xmlns:a16="http://schemas.microsoft.com/office/drawing/2014/main" id="{6FDBA4FB-D376-4ED7-AF2E-0E9A1BC44CF3}"/>
            </a:ext>
          </a:extLst>
        </xdr:cNvPr>
        <xdr:cNvSpPr txBox="1"/>
      </xdr:nvSpPr>
      <xdr:spPr>
        <a:xfrm>
          <a:off x="11631706" y="1714500"/>
          <a:ext cx="3036938" cy="843693"/>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fr-FR" sz="2400" b="1">
              <a:solidFill>
                <a:srgbClr val="FF0000"/>
              </a:solidFill>
            </a:rPr>
            <a:t>Merci de retourner le fichier</a:t>
          </a:r>
          <a:r>
            <a:rPr lang="fr-FR" sz="2400" b="1" baseline="0">
              <a:solidFill>
                <a:srgbClr val="FF0000"/>
              </a:solidFill>
            </a:rPr>
            <a:t> excel renseigné</a:t>
          </a:r>
          <a:endParaRPr lang="fr-FR" sz="2400" b="1">
            <a:solidFill>
              <a:srgbClr val="FF0000"/>
            </a:solidFill>
          </a:endParaRPr>
        </a:p>
      </xdr:txBody>
    </xdr:sp>
    <xdr:clientData/>
  </xdr:oneCellAnchor>
  <xdr:oneCellAnchor>
    <xdr:from>
      <xdr:col>7</xdr:col>
      <xdr:colOff>0</xdr:colOff>
      <xdr:row>4</xdr:row>
      <xdr:rowOff>190500</xdr:rowOff>
    </xdr:from>
    <xdr:ext cx="3036938" cy="1219373"/>
    <xdr:sp macro="" textlink="">
      <xdr:nvSpPr>
        <xdr:cNvPr id="5" name="ZoneTexte 4">
          <a:extLst>
            <a:ext uri="{FF2B5EF4-FFF2-40B4-BE49-F238E27FC236}">
              <a16:creationId xmlns:a16="http://schemas.microsoft.com/office/drawing/2014/main" id="{19B4A693-F515-45F2-ABD9-C09A789FB3A9}"/>
            </a:ext>
          </a:extLst>
        </xdr:cNvPr>
        <xdr:cNvSpPr txBox="1"/>
      </xdr:nvSpPr>
      <xdr:spPr>
        <a:xfrm>
          <a:off x="11631706" y="2667000"/>
          <a:ext cx="3036938" cy="1219373"/>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fr-FR" sz="2400" b="1">
              <a:solidFill>
                <a:srgbClr val="FF0000"/>
              </a:solidFill>
            </a:rPr>
            <a:t>NB : il est conseillé de compléter le BPU, le DQE est lié au BPU.</a:t>
          </a:r>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13FA4-7FC1-4093-9617-C4CE0B23530E}">
  <sheetPr>
    <pageSetUpPr fitToPage="1"/>
  </sheetPr>
  <dimension ref="A1:D312"/>
  <sheetViews>
    <sheetView tabSelected="1" view="pageBreakPreview" zoomScale="85" zoomScaleNormal="85" zoomScaleSheetLayoutView="85" workbookViewId="0">
      <pane ySplit="2" topLeftCell="A3" activePane="bottomLeft" state="frozen"/>
      <selection pane="bottomLeft" activeCell="E1" sqref="E1"/>
    </sheetView>
  </sheetViews>
  <sheetFormatPr baseColWidth="10" defaultRowHeight="15" x14ac:dyDescent="0.25"/>
  <cols>
    <col min="1" max="1" width="15.5703125" customWidth="1"/>
    <col min="2" max="2" width="107.140625" customWidth="1"/>
    <col min="3" max="3" width="8" customWidth="1"/>
    <col min="4" max="4" width="15" customWidth="1"/>
  </cols>
  <sheetData>
    <row r="1" spans="1:4" ht="101.25" customHeight="1" thickBot="1" x14ac:dyDescent="0.3">
      <c r="A1" s="175" t="s">
        <v>509</v>
      </c>
      <c r="B1" s="176"/>
      <c r="C1" s="176"/>
      <c r="D1" s="177"/>
    </row>
    <row r="2" spans="1:4" ht="30" customHeight="1" x14ac:dyDescent="0.25">
      <c r="A2" s="74" t="s">
        <v>0</v>
      </c>
      <c r="B2" s="1" t="s">
        <v>1</v>
      </c>
      <c r="C2" s="2" t="s">
        <v>2</v>
      </c>
      <c r="D2" s="75" t="s">
        <v>508</v>
      </c>
    </row>
    <row r="3" spans="1:4" x14ac:dyDescent="0.25">
      <c r="A3" s="76" t="s">
        <v>3</v>
      </c>
      <c r="B3" s="4" t="s">
        <v>4</v>
      </c>
      <c r="C3" s="5"/>
      <c r="D3" s="77"/>
    </row>
    <row r="4" spans="1:4" x14ac:dyDescent="0.25">
      <c r="A4" s="78" t="s">
        <v>5</v>
      </c>
      <c r="B4" s="7" t="s">
        <v>6</v>
      </c>
      <c r="C4" s="7"/>
      <c r="D4" s="79"/>
    </row>
    <row r="5" spans="1:4" x14ac:dyDescent="0.25">
      <c r="A5" s="80" t="s">
        <v>7</v>
      </c>
      <c r="B5" s="9" t="s">
        <v>8</v>
      </c>
      <c r="C5" s="10" t="s">
        <v>9</v>
      </c>
      <c r="D5" s="81"/>
    </row>
    <row r="6" spans="1:4" ht="409.5" x14ac:dyDescent="0.25">
      <c r="A6" s="82" t="s">
        <v>10</v>
      </c>
      <c r="B6" s="12" t="s">
        <v>11</v>
      </c>
      <c r="C6" s="13"/>
      <c r="D6" s="83"/>
    </row>
    <row r="7" spans="1:4" x14ac:dyDescent="0.25">
      <c r="A7" s="80" t="s">
        <v>12</v>
      </c>
      <c r="B7" s="9" t="s">
        <v>13</v>
      </c>
      <c r="C7" s="10" t="s">
        <v>9</v>
      </c>
      <c r="D7" s="81"/>
    </row>
    <row r="8" spans="1:4" ht="45" x14ac:dyDescent="0.25">
      <c r="A8" s="80" t="s">
        <v>10</v>
      </c>
      <c r="B8" s="14" t="s">
        <v>14</v>
      </c>
      <c r="C8" s="10"/>
      <c r="D8" s="81"/>
    </row>
    <row r="9" spans="1:4" x14ac:dyDescent="0.25">
      <c r="A9" s="78" t="s">
        <v>15</v>
      </c>
      <c r="B9" s="7" t="s">
        <v>16</v>
      </c>
      <c r="C9" s="7"/>
      <c r="D9" s="79"/>
    </row>
    <row r="10" spans="1:4" x14ac:dyDescent="0.25">
      <c r="A10" s="84" t="s">
        <v>17</v>
      </c>
      <c r="B10" s="16" t="s">
        <v>18</v>
      </c>
      <c r="C10" s="10"/>
      <c r="D10" s="81"/>
    </row>
    <row r="11" spans="1:4" x14ac:dyDescent="0.25">
      <c r="A11" s="84" t="s">
        <v>19</v>
      </c>
      <c r="B11" s="16" t="s">
        <v>20</v>
      </c>
      <c r="C11" s="10" t="s">
        <v>21</v>
      </c>
      <c r="D11" s="81"/>
    </row>
    <row r="12" spans="1:4" ht="45" x14ac:dyDescent="0.25">
      <c r="A12" s="85" t="s">
        <v>10</v>
      </c>
      <c r="B12" s="14" t="s">
        <v>22</v>
      </c>
      <c r="C12" s="13"/>
      <c r="D12" s="86"/>
    </row>
    <row r="13" spans="1:4" x14ac:dyDescent="0.25">
      <c r="A13" s="84" t="s">
        <v>23</v>
      </c>
      <c r="B13" s="16" t="s">
        <v>24</v>
      </c>
      <c r="C13" s="10" t="s">
        <v>21</v>
      </c>
      <c r="D13" s="81"/>
    </row>
    <row r="14" spans="1:4" ht="30" x14ac:dyDescent="0.25">
      <c r="A14" s="85" t="s">
        <v>10</v>
      </c>
      <c r="B14" s="14" t="s">
        <v>25</v>
      </c>
      <c r="C14" s="13"/>
      <c r="D14" s="86"/>
    </row>
    <row r="15" spans="1:4" x14ac:dyDescent="0.25">
      <c r="A15" s="78" t="s">
        <v>26</v>
      </c>
      <c r="B15" s="7" t="s">
        <v>27</v>
      </c>
      <c r="C15" s="7"/>
      <c r="D15" s="79"/>
    </row>
    <row r="16" spans="1:4" x14ac:dyDescent="0.25">
      <c r="A16" s="84" t="s">
        <v>28</v>
      </c>
      <c r="B16" s="16" t="s">
        <v>29</v>
      </c>
      <c r="C16" s="10"/>
      <c r="D16" s="81"/>
    </row>
    <row r="17" spans="1:4" x14ac:dyDescent="0.25">
      <c r="A17" s="84" t="s">
        <v>30</v>
      </c>
      <c r="B17" s="16" t="s">
        <v>31</v>
      </c>
      <c r="C17" s="10" t="s">
        <v>32</v>
      </c>
      <c r="D17" s="81"/>
    </row>
    <row r="18" spans="1:4" ht="45" x14ac:dyDescent="0.25">
      <c r="A18" s="85" t="s">
        <v>10</v>
      </c>
      <c r="B18" s="14" t="s">
        <v>33</v>
      </c>
      <c r="C18" s="13"/>
      <c r="D18" s="86"/>
    </row>
    <row r="19" spans="1:4" x14ac:dyDescent="0.25">
      <c r="A19" s="84" t="s">
        <v>34</v>
      </c>
      <c r="B19" s="16" t="s">
        <v>35</v>
      </c>
      <c r="C19" s="10"/>
      <c r="D19" s="81"/>
    </row>
    <row r="20" spans="1:4" x14ac:dyDescent="0.25">
      <c r="A20" s="84" t="s">
        <v>36</v>
      </c>
      <c r="B20" s="16" t="s">
        <v>37</v>
      </c>
      <c r="C20" s="10" t="s">
        <v>21</v>
      </c>
      <c r="D20" s="81"/>
    </row>
    <row r="21" spans="1:4" ht="30" x14ac:dyDescent="0.25">
      <c r="A21" s="85" t="s">
        <v>10</v>
      </c>
      <c r="B21" s="14" t="s">
        <v>38</v>
      </c>
      <c r="C21" s="13"/>
      <c r="D21" s="86"/>
    </row>
    <row r="22" spans="1:4" x14ac:dyDescent="0.25">
      <c r="A22" s="76" t="s">
        <v>39</v>
      </c>
      <c r="B22" s="4" t="s">
        <v>40</v>
      </c>
      <c r="C22" s="5"/>
      <c r="D22" s="77"/>
    </row>
    <row r="23" spans="1:4" x14ac:dyDescent="0.25">
      <c r="A23" s="76" t="s">
        <v>10</v>
      </c>
      <c r="B23" s="17" t="s">
        <v>41</v>
      </c>
      <c r="C23" s="5"/>
      <c r="D23" s="77"/>
    </row>
    <row r="24" spans="1:4" x14ac:dyDescent="0.25">
      <c r="A24" s="78" t="s">
        <v>42</v>
      </c>
      <c r="B24" s="7" t="s">
        <v>43</v>
      </c>
      <c r="C24" s="7"/>
      <c r="D24" s="79"/>
    </row>
    <row r="25" spans="1:4" ht="90" x14ac:dyDescent="0.25">
      <c r="A25" s="85" t="s">
        <v>10</v>
      </c>
      <c r="B25" s="12" t="s">
        <v>44</v>
      </c>
      <c r="C25" s="13"/>
      <c r="D25" s="83"/>
    </row>
    <row r="26" spans="1:4" x14ac:dyDescent="0.25">
      <c r="A26" s="84" t="s">
        <v>45</v>
      </c>
      <c r="B26" s="18" t="s">
        <v>46</v>
      </c>
      <c r="C26" s="10" t="s">
        <v>47</v>
      </c>
      <c r="D26" s="87"/>
    </row>
    <row r="27" spans="1:4" x14ac:dyDescent="0.25">
      <c r="A27" s="78" t="s">
        <v>48</v>
      </c>
      <c r="B27" s="7" t="s">
        <v>49</v>
      </c>
      <c r="C27" s="7"/>
      <c r="D27" s="79"/>
    </row>
    <row r="28" spans="1:4" ht="30" x14ac:dyDescent="0.25">
      <c r="A28" s="85" t="s">
        <v>10</v>
      </c>
      <c r="B28" s="12" t="s">
        <v>50</v>
      </c>
      <c r="C28" s="13"/>
      <c r="D28" s="83"/>
    </row>
    <row r="29" spans="1:4" x14ac:dyDescent="0.25">
      <c r="A29" s="84" t="s">
        <v>51</v>
      </c>
      <c r="B29" s="18" t="s">
        <v>52</v>
      </c>
      <c r="C29" s="10" t="s">
        <v>53</v>
      </c>
      <c r="D29" s="87"/>
    </row>
    <row r="30" spans="1:4" x14ac:dyDescent="0.25">
      <c r="A30" s="78" t="s">
        <v>54</v>
      </c>
      <c r="B30" s="7" t="s">
        <v>55</v>
      </c>
      <c r="C30" s="7"/>
      <c r="D30" s="79"/>
    </row>
    <row r="31" spans="1:4" x14ac:dyDescent="0.25">
      <c r="A31" s="84" t="s">
        <v>56</v>
      </c>
      <c r="B31" s="9" t="s">
        <v>57</v>
      </c>
      <c r="C31" s="10" t="s">
        <v>53</v>
      </c>
      <c r="D31" s="87"/>
    </row>
    <row r="32" spans="1:4" ht="105" x14ac:dyDescent="0.25">
      <c r="A32" s="85" t="s">
        <v>10</v>
      </c>
      <c r="B32" s="12" t="s">
        <v>58</v>
      </c>
      <c r="C32" s="13"/>
      <c r="D32" s="83"/>
    </row>
    <row r="33" spans="1:4" x14ac:dyDescent="0.25">
      <c r="A33" s="84" t="s">
        <v>59</v>
      </c>
      <c r="B33" s="9" t="s">
        <v>60</v>
      </c>
      <c r="C33" s="10" t="s">
        <v>53</v>
      </c>
      <c r="D33" s="87"/>
    </row>
    <row r="34" spans="1:4" ht="45" x14ac:dyDescent="0.25">
      <c r="A34" s="84" t="s">
        <v>10</v>
      </c>
      <c r="B34" s="12" t="s">
        <v>61</v>
      </c>
      <c r="C34" s="10"/>
      <c r="D34" s="87"/>
    </row>
    <row r="35" spans="1:4" x14ac:dyDescent="0.25">
      <c r="A35" s="88" t="s">
        <v>62</v>
      </c>
      <c r="B35" s="21" t="s">
        <v>63</v>
      </c>
      <c r="C35" s="21"/>
      <c r="D35" s="89"/>
    </row>
    <row r="36" spans="1:4" x14ac:dyDescent="0.25">
      <c r="A36" s="84" t="s">
        <v>64</v>
      </c>
      <c r="B36" s="16" t="s">
        <v>65</v>
      </c>
      <c r="C36" s="10" t="s">
        <v>53</v>
      </c>
      <c r="D36" s="81"/>
    </row>
    <row r="37" spans="1:4" ht="60" x14ac:dyDescent="0.25">
      <c r="A37" s="85" t="s">
        <v>10</v>
      </c>
      <c r="B37" s="22" t="s">
        <v>66</v>
      </c>
      <c r="C37" s="13"/>
      <c r="D37" s="86"/>
    </row>
    <row r="38" spans="1:4" x14ac:dyDescent="0.25">
      <c r="A38" s="88" t="s">
        <v>67</v>
      </c>
      <c r="B38" s="21" t="s">
        <v>68</v>
      </c>
      <c r="C38" s="21"/>
      <c r="D38" s="89"/>
    </row>
    <row r="39" spans="1:4" x14ac:dyDescent="0.25">
      <c r="A39" s="84" t="s">
        <v>69</v>
      </c>
      <c r="B39" s="16" t="s">
        <v>70</v>
      </c>
      <c r="C39" s="10" t="s">
        <v>32</v>
      </c>
      <c r="D39" s="81"/>
    </row>
    <row r="40" spans="1:4" ht="60" x14ac:dyDescent="0.25">
      <c r="A40" s="85" t="s">
        <v>10</v>
      </c>
      <c r="B40" s="14" t="s">
        <v>71</v>
      </c>
      <c r="C40" s="13"/>
      <c r="D40" s="86"/>
    </row>
    <row r="41" spans="1:4" x14ac:dyDescent="0.25">
      <c r="A41" s="84" t="s">
        <v>72</v>
      </c>
      <c r="B41" s="16" t="s">
        <v>73</v>
      </c>
      <c r="C41" s="10" t="s">
        <v>47</v>
      </c>
      <c r="D41" s="81"/>
    </row>
    <row r="42" spans="1:4" ht="60" x14ac:dyDescent="0.25">
      <c r="A42" s="85" t="s">
        <v>10</v>
      </c>
      <c r="B42" s="14" t="s">
        <v>74</v>
      </c>
      <c r="C42" s="13"/>
      <c r="D42" s="86"/>
    </row>
    <row r="43" spans="1:4" x14ac:dyDescent="0.25">
      <c r="A43" s="84" t="s">
        <v>75</v>
      </c>
      <c r="B43" s="16" t="s">
        <v>76</v>
      </c>
      <c r="C43" s="10" t="s">
        <v>47</v>
      </c>
      <c r="D43" s="81"/>
    </row>
    <row r="44" spans="1:4" x14ac:dyDescent="0.25">
      <c r="A44" s="85" t="s">
        <v>10</v>
      </c>
      <c r="B44" s="23" t="s">
        <v>77</v>
      </c>
      <c r="C44" s="13"/>
      <c r="D44" s="86"/>
    </row>
    <row r="45" spans="1:4" x14ac:dyDescent="0.25">
      <c r="A45" s="88" t="s">
        <v>78</v>
      </c>
      <c r="B45" s="21" t="s">
        <v>79</v>
      </c>
      <c r="C45" s="21"/>
      <c r="D45" s="89"/>
    </row>
    <row r="46" spans="1:4" x14ac:dyDescent="0.25">
      <c r="A46" s="84" t="s">
        <v>80</v>
      </c>
      <c r="B46" s="24" t="s">
        <v>81</v>
      </c>
      <c r="C46" s="10" t="s">
        <v>53</v>
      </c>
      <c r="D46" s="87"/>
    </row>
    <row r="47" spans="1:4" ht="30" x14ac:dyDescent="0.25">
      <c r="A47" s="85" t="s">
        <v>10</v>
      </c>
      <c r="B47" s="22" t="s">
        <v>82</v>
      </c>
      <c r="C47" s="13"/>
      <c r="D47" s="83"/>
    </row>
    <row r="48" spans="1:4" x14ac:dyDescent="0.25">
      <c r="A48" s="88" t="s">
        <v>83</v>
      </c>
      <c r="B48" s="21" t="s">
        <v>84</v>
      </c>
      <c r="C48" s="21"/>
      <c r="D48" s="89"/>
    </row>
    <row r="49" spans="1:4" x14ac:dyDescent="0.25">
      <c r="A49" s="84" t="s">
        <v>85</v>
      </c>
      <c r="B49" s="24" t="s">
        <v>86</v>
      </c>
      <c r="C49" s="10"/>
      <c r="D49" s="81"/>
    </row>
    <row r="50" spans="1:4" ht="45" x14ac:dyDescent="0.25">
      <c r="A50" s="85" t="s">
        <v>10</v>
      </c>
      <c r="B50" s="12" t="s">
        <v>87</v>
      </c>
      <c r="C50" s="13"/>
      <c r="D50" s="83"/>
    </row>
    <row r="51" spans="1:4" x14ac:dyDescent="0.25">
      <c r="A51" s="84" t="s">
        <v>88</v>
      </c>
      <c r="B51" s="9" t="s">
        <v>89</v>
      </c>
      <c r="C51" s="10" t="s">
        <v>53</v>
      </c>
      <c r="D51" s="81"/>
    </row>
    <row r="52" spans="1:4" x14ac:dyDescent="0.25">
      <c r="A52" s="84" t="s">
        <v>90</v>
      </c>
      <c r="B52" s="9" t="s">
        <v>91</v>
      </c>
      <c r="C52" s="10" t="s">
        <v>53</v>
      </c>
      <c r="D52" s="81"/>
    </row>
    <row r="53" spans="1:4" x14ac:dyDescent="0.25">
      <c r="A53" s="84" t="s">
        <v>92</v>
      </c>
      <c r="B53" s="9" t="s">
        <v>93</v>
      </c>
      <c r="C53" s="10" t="s">
        <v>53</v>
      </c>
      <c r="D53" s="81"/>
    </row>
    <row r="54" spans="1:4" x14ac:dyDescent="0.25">
      <c r="A54" s="84" t="s">
        <v>94</v>
      </c>
      <c r="B54" s="9" t="s">
        <v>95</v>
      </c>
      <c r="C54" s="10" t="s">
        <v>53</v>
      </c>
      <c r="D54" s="81"/>
    </row>
    <row r="55" spans="1:4" x14ac:dyDescent="0.25">
      <c r="A55" s="84" t="s">
        <v>96</v>
      </c>
      <c r="B55" s="9" t="s">
        <v>97</v>
      </c>
      <c r="C55" s="10" t="s">
        <v>53</v>
      </c>
      <c r="D55" s="81"/>
    </row>
    <row r="56" spans="1:4" x14ac:dyDescent="0.25">
      <c r="A56" s="84" t="s">
        <v>98</v>
      </c>
      <c r="B56" s="9" t="s">
        <v>99</v>
      </c>
      <c r="C56" s="10" t="s">
        <v>53</v>
      </c>
      <c r="D56" s="81"/>
    </row>
    <row r="57" spans="1:4" x14ac:dyDescent="0.25">
      <c r="A57" s="90" t="s">
        <v>100</v>
      </c>
      <c r="B57" s="26" t="s">
        <v>101</v>
      </c>
      <c r="C57" s="27"/>
      <c r="D57" s="91"/>
    </row>
    <row r="58" spans="1:4" ht="45" x14ac:dyDescent="0.25">
      <c r="A58" s="85" t="s">
        <v>10</v>
      </c>
      <c r="B58" s="12" t="s">
        <v>102</v>
      </c>
      <c r="C58" s="13"/>
      <c r="D58" s="86"/>
    </row>
    <row r="59" spans="1:4" x14ac:dyDescent="0.25">
      <c r="A59" s="84" t="s">
        <v>103</v>
      </c>
      <c r="B59" s="9" t="s">
        <v>104</v>
      </c>
      <c r="C59" s="10" t="s">
        <v>53</v>
      </c>
      <c r="D59" s="81"/>
    </row>
    <row r="60" spans="1:4" x14ac:dyDescent="0.25">
      <c r="A60" s="84" t="s">
        <v>105</v>
      </c>
      <c r="B60" s="24" t="s">
        <v>106</v>
      </c>
      <c r="C60" s="10"/>
      <c r="D60" s="81"/>
    </row>
    <row r="61" spans="1:4" ht="45" x14ac:dyDescent="0.25">
      <c r="A61" s="85" t="s">
        <v>10</v>
      </c>
      <c r="B61" s="12" t="s">
        <v>107</v>
      </c>
      <c r="C61" s="13"/>
      <c r="D61" s="83"/>
    </row>
    <row r="62" spans="1:4" x14ac:dyDescent="0.25">
      <c r="A62" s="84" t="s">
        <v>108</v>
      </c>
      <c r="B62" s="9" t="s">
        <v>109</v>
      </c>
      <c r="C62" s="10" t="s">
        <v>32</v>
      </c>
      <c r="D62" s="87"/>
    </row>
    <row r="63" spans="1:4" x14ac:dyDescent="0.25">
      <c r="A63" s="84" t="s">
        <v>110</v>
      </c>
      <c r="B63" s="9" t="s">
        <v>111</v>
      </c>
      <c r="C63" s="10" t="s">
        <v>32</v>
      </c>
      <c r="D63" s="87"/>
    </row>
    <row r="64" spans="1:4" ht="30" x14ac:dyDescent="0.25">
      <c r="A64" s="85" t="s">
        <v>10</v>
      </c>
      <c r="B64" s="12" t="s">
        <v>112</v>
      </c>
      <c r="C64" s="13"/>
      <c r="D64" s="83"/>
    </row>
    <row r="65" spans="1:4" x14ac:dyDescent="0.25">
      <c r="A65" s="88" t="s">
        <v>113</v>
      </c>
      <c r="B65" s="29" t="s">
        <v>114</v>
      </c>
      <c r="C65" s="30"/>
      <c r="D65" s="92"/>
    </row>
    <row r="66" spans="1:4" x14ac:dyDescent="0.25">
      <c r="A66" s="84" t="s">
        <v>115</v>
      </c>
      <c r="B66" s="24" t="s">
        <v>116</v>
      </c>
      <c r="C66" s="10" t="s">
        <v>21</v>
      </c>
      <c r="D66" s="93"/>
    </row>
    <row r="67" spans="1:4" ht="165" x14ac:dyDescent="0.25">
      <c r="A67" s="84" t="s">
        <v>10</v>
      </c>
      <c r="B67" s="31" t="s">
        <v>117</v>
      </c>
      <c r="C67" s="10"/>
      <c r="D67" s="93"/>
    </row>
    <row r="68" spans="1:4" x14ac:dyDescent="0.25">
      <c r="A68" s="76" t="s">
        <v>118</v>
      </c>
      <c r="B68" s="4" t="s">
        <v>119</v>
      </c>
      <c r="C68" s="5"/>
      <c r="D68" s="77"/>
    </row>
    <row r="69" spans="1:4" x14ac:dyDescent="0.25">
      <c r="A69" s="88" t="s">
        <v>120</v>
      </c>
      <c r="B69" s="21" t="s">
        <v>121</v>
      </c>
      <c r="C69" s="21"/>
      <c r="D69" s="89"/>
    </row>
    <row r="70" spans="1:4" x14ac:dyDescent="0.25">
      <c r="A70" s="84" t="s">
        <v>122</v>
      </c>
      <c r="B70" s="32" t="s">
        <v>123</v>
      </c>
      <c r="C70" s="1"/>
      <c r="D70" s="94"/>
    </row>
    <row r="71" spans="1:4" ht="45" x14ac:dyDescent="0.25">
      <c r="A71" s="85" t="s">
        <v>10</v>
      </c>
      <c r="B71" s="12" t="s">
        <v>124</v>
      </c>
      <c r="C71" s="34"/>
      <c r="D71" s="95"/>
    </row>
    <row r="72" spans="1:4" x14ac:dyDescent="0.25">
      <c r="A72" s="84" t="s">
        <v>125</v>
      </c>
      <c r="B72" s="16" t="s">
        <v>126</v>
      </c>
      <c r="C72" s="10" t="s">
        <v>32</v>
      </c>
      <c r="D72" s="81"/>
    </row>
    <row r="73" spans="1:4" x14ac:dyDescent="0.25">
      <c r="A73" s="76" t="s">
        <v>127</v>
      </c>
      <c r="B73" s="4" t="s">
        <v>128</v>
      </c>
      <c r="C73" s="5"/>
      <c r="D73" s="77"/>
    </row>
    <row r="74" spans="1:4" x14ac:dyDescent="0.25">
      <c r="A74" s="88" t="s">
        <v>129</v>
      </c>
      <c r="B74" s="21" t="s">
        <v>130</v>
      </c>
      <c r="C74" s="21"/>
      <c r="D74" s="89"/>
    </row>
    <row r="75" spans="1:4" x14ac:dyDescent="0.25">
      <c r="A75" s="84" t="s">
        <v>131</v>
      </c>
      <c r="B75" s="32" t="s">
        <v>132</v>
      </c>
      <c r="C75" s="1"/>
      <c r="D75" s="94"/>
    </row>
    <row r="76" spans="1:4" ht="105" x14ac:dyDescent="0.25">
      <c r="A76" s="85" t="s">
        <v>10</v>
      </c>
      <c r="B76" s="12" t="s">
        <v>133</v>
      </c>
      <c r="C76" s="34"/>
      <c r="D76" s="95"/>
    </row>
    <row r="77" spans="1:4" x14ac:dyDescent="0.25">
      <c r="A77" s="96" t="s">
        <v>134</v>
      </c>
      <c r="B77" s="16" t="s">
        <v>135</v>
      </c>
      <c r="C77" s="10" t="s">
        <v>32</v>
      </c>
      <c r="D77" s="81"/>
    </row>
    <row r="78" spans="1:4" x14ac:dyDescent="0.25">
      <c r="A78" s="76" t="s">
        <v>136</v>
      </c>
      <c r="B78" s="4" t="s">
        <v>137</v>
      </c>
      <c r="C78" s="5"/>
      <c r="D78" s="77"/>
    </row>
    <row r="79" spans="1:4" x14ac:dyDescent="0.25">
      <c r="A79" s="88" t="s">
        <v>138</v>
      </c>
      <c r="B79" s="35" t="s">
        <v>139</v>
      </c>
      <c r="C79" s="36"/>
      <c r="D79" s="97"/>
    </row>
    <row r="80" spans="1:4" x14ac:dyDescent="0.25">
      <c r="A80" s="84" t="s">
        <v>140</v>
      </c>
      <c r="B80" s="16" t="s">
        <v>141</v>
      </c>
      <c r="C80" s="10"/>
      <c r="D80" s="87"/>
    </row>
    <row r="81" spans="1:4" ht="120" x14ac:dyDescent="0.25">
      <c r="A81" s="84" t="s">
        <v>10</v>
      </c>
      <c r="B81" s="14" t="s">
        <v>142</v>
      </c>
      <c r="C81" s="10"/>
      <c r="D81" s="87"/>
    </row>
    <row r="82" spans="1:4" x14ac:dyDescent="0.25">
      <c r="A82" s="84" t="s">
        <v>143</v>
      </c>
      <c r="B82" s="16" t="s">
        <v>144</v>
      </c>
      <c r="C82" s="10" t="s">
        <v>47</v>
      </c>
      <c r="D82" s="87"/>
    </row>
    <row r="83" spans="1:4" x14ac:dyDescent="0.25">
      <c r="A83" s="76" t="s">
        <v>145</v>
      </c>
      <c r="B83" s="4" t="s">
        <v>146</v>
      </c>
      <c r="C83" s="5"/>
      <c r="D83" s="77"/>
    </row>
    <row r="84" spans="1:4" x14ac:dyDescent="0.25">
      <c r="A84" s="88" t="s">
        <v>147</v>
      </c>
      <c r="B84" s="35" t="s">
        <v>148</v>
      </c>
      <c r="C84" s="37"/>
      <c r="D84" s="98"/>
    </row>
    <row r="85" spans="1:4" ht="60" x14ac:dyDescent="0.25">
      <c r="A85" s="85" t="s">
        <v>10</v>
      </c>
      <c r="B85" s="12" t="s">
        <v>149</v>
      </c>
      <c r="C85" s="13"/>
      <c r="D85" s="83"/>
    </row>
    <row r="86" spans="1:4" x14ac:dyDescent="0.25">
      <c r="A86" s="84" t="s">
        <v>150</v>
      </c>
      <c r="B86" s="16" t="s">
        <v>151</v>
      </c>
      <c r="C86" s="10" t="s">
        <v>32</v>
      </c>
      <c r="D86" s="87"/>
    </row>
    <row r="87" spans="1:4" x14ac:dyDescent="0.25">
      <c r="A87" s="84" t="s">
        <v>152</v>
      </c>
      <c r="B87" s="16" t="s">
        <v>153</v>
      </c>
      <c r="C87" s="10" t="s">
        <v>32</v>
      </c>
      <c r="D87" s="87"/>
    </row>
    <row r="88" spans="1:4" x14ac:dyDescent="0.25">
      <c r="A88" s="84" t="s">
        <v>154</v>
      </c>
      <c r="B88" s="16" t="s">
        <v>155</v>
      </c>
      <c r="C88" s="10" t="s">
        <v>32</v>
      </c>
      <c r="D88" s="87"/>
    </row>
    <row r="89" spans="1:4" x14ac:dyDescent="0.25">
      <c r="A89" s="84" t="s">
        <v>156</v>
      </c>
      <c r="B89" s="16" t="s">
        <v>157</v>
      </c>
      <c r="C89" s="10" t="s">
        <v>32</v>
      </c>
      <c r="D89" s="87"/>
    </row>
    <row r="90" spans="1:4" x14ac:dyDescent="0.25">
      <c r="A90" s="76" t="s">
        <v>158</v>
      </c>
      <c r="B90" s="4" t="s">
        <v>159</v>
      </c>
      <c r="C90" s="5"/>
      <c r="D90" s="77"/>
    </row>
    <row r="91" spans="1:4" x14ac:dyDescent="0.25">
      <c r="A91" s="88" t="s">
        <v>160</v>
      </c>
      <c r="B91" s="35" t="s">
        <v>161</v>
      </c>
      <c r="C91" s="37"/>
      <c r="D91" s="99"/>
    </row>
    <row r="92" spans="1:4" x14ac:dyDescent="0.25">
      <c r="A92" s="84" t="s">
        <v>162</v>
      </c>
      <c r="B92" s="16" t="s">
        <v>163</v>
      </c>
      <c r="C92" s="39"/>
      <c r="D92" s="87"/>
    </row>
    <row r="93" spans="1:4" ht="30" x14ac:dyDescent="0.25">
      <c r="A93" s="85" t="s">
        <v>10</v>
      </c>
      <c r="B93" s="12" t="s">
        <v>164</v>
      </c>
      <c r="C93" s="13"/>
      <c r="D93" s="83"/>
    </row>
    <row r="94" spans="1:4" x14ac:dyDescent="0.25">
      <c r="A94" s="84" t="s">
        <v>165</v>
      </c>
      <c r="B94" s="40" t="s">
        <v>166</v>
      </c>
      <c r="C94" s="39" t="s">
        <v>47</v>
      </c>
      <c r="D94" s="87"/>
    </row>
    <row r="95" spans="1:4" x14ac:dyDescent="0.25">
      <c r="A95" s="84" t="s">
        <v>167</v>
      </c>
      <c r="B95" s="40" t="s">
        <v>168</v>
      </c>
      <c r="C95" s="39" t="s">
        <v>47</v>
      </c>
      <c r="D95" s="87"/>
    </row>
    <row r="96" spans="1:4" x14ac:dyDescent="0.25">
      <c r="A96" s="84" t="s">
        <v>169</v>
      </c>
      <c r="B96" s="40" t="s">
        <v>170</v>
      </c>
      <c r="C96" s="39" t="s">
        <v>47</v>
      </c>
      <c r="D96" s="87"/>
    </row>
    <row r="97" spans="1:4" x14ac:dyDescent="0.25">
      <c r="A97" s="84" t="s">
        <v>171</v>
      </c>
      <c r="B97" s="16" t="s">
        <v>172</v>
      </c>
      <c r="C97" s="39"/>
      <c r="D97" s="87"/>
    </row>
    <row r="98" spans="1:4" ht="30" x14ac:dyDescent="0.25">
      <c r="A98" s="84" t="s">
        <v>10</v>
      </c>
      <c r="B98" s="12" t="s">
        <v>173</v>
      </c>
      <c r="C98" s="39"/>
      <c r="D98" s="87"/>
    </row>
    <row r="99" spans="1:4" x14ac:dyDescent="0.25">
      <c r="A99" s="84" t="s">
        <v>174</v>
      </c>
      <c r="B99" s="9" t="s">
        <v>175</v>
      </c>
      <c r="C99" s="39" t="s">
        <v>47</v>
      </c>
      <c r="D99" s="87"/>
    </row>
    <row r="100" spans="1:4" x14ac:dyDescent="0.25">
      <c r="A100" s="84" t="s">
        <v>176</v>
      </c>
      <c r="B100" s="9" t="s">
        <v>177</v>
      </c>
      <c r="C100" s="39" t="s">
        <v>47</v>
      </c>
      <c r="D100" s="87"/>
    </row>
    <row r="101" spans="1:4" x14ac:dyDescent="0.25">
      <c r="A101" s="88" t="s">
        <v>178</v>
      </c>
      <c r="B101" s="35" t="s">
        <v>179</v>
      </c>
      <c r="C101" s="37"/>
      <c r="D101" s="99"/>
    </row>
    <row r="102" spans="1:4" x14ac:dyDescent="0.25">
      <c r="A102" s="84" t="s">
        <v>180</v>
      </c>
      <c r="B102" s="9" t="s">
        <v>181</v>
      </c>
      <c r="C102" s="10"/>
      <c r="D102" s="87"/>
    </row>
    <row r="103" spans="1:4" ht="30" x14ac:dyDescent="0.25">
      <c r="A103" s="84" t="s">
        <v>10</v>
      </c>
      <c r="B103" s="12" t="s">
        <v>500</v>
      </c>
      <c r="C103" s="10"/>
      <c r="D103" s="87"/>
    </row>
    <row r="104" spans="1:4" x14ac:dyDescent="0.25">
      <c r="A104" s="84" t="s">
        <v>182</v>
      </c>
      <c r="B104" s="9" t="s">
        <v>183</v>
      </c>
      <c r="C104" s="10" t="s">
        <v>47</v>
      </c>
      <c r="D104" s="87"/>
    </row>
    <row r="105" spans="1:4" x14ac:dyDescent="0.25">
      <c r="A105" s="84" t="s">
        <v>184</v>
      </c>
      <c r="B105" s="9" t="s">
        <v>168</v>
      </c>
      <c r="C105" s="10" t="s">
        <v>47</v>
      </c>
      <c r="D105" s="87"/>
    </row>
    <row r="106" spans="1:4" x14ac:dyDescent="0.25">
      <c r="A106" s="100" t="s">
        <v>185</v>
      </c>
      <c r="B106" s="35" t="s">
        <v>186</v>
      </c>
      <c r="C106" s="35"/>
      <c r="D106" s="101"/>
    </row>
    <row r="107" spans="1:4" x14ac:dyDescent="0.25">
      <c r="A107" s="84" t="s">
        <v>187</v>
      </c>
      <c r="B107" s="9" t="s">
        <v>188</v>
      </c>
      <c r="C107" s="10"/>
      <c r="D107" s="87"/>
    </row>
    <row r="108" spans="1:4" x14ac:dyDescent="0.25">
      <c r="A108" s="84" t="s">
        <v>10</v>
      </c>
      <c r="B108" s="12" t="s">
        <v>189</v>
      </c>
      <c r="C108" s="10"/>
      <c r="D108" s="87"/>
    </row>
    <row r="109" spans="1:4" x14ac:dyDescent="0.25">
      <c r="A109" s="84" t="s">
        <v>190</v>
      </c>
      <c r="B109" s="9" t="s">
        <v>183</v>
      </c>
      <c r="C109" s="10" t="s">
        <v>47</v>
      </c>
      <c r="D109" s="87"/>
    </row>
    <row r="110" spans="1:4" x14ac:dyDescent="0.25">
      <c r="A110" s="84" t="s">
        <v>191</v>
      </c>
      <c r="B110" s="9" t="s">
        <v>192</v>
      </c>
      <c r="C110" s="42"/>
      <c r="D110" s="87"/>
    </row>
    <row r="111" spans="1:4" x14ac:dyDescent="0.25">
      <c r="A111" s="85" t="s">
        <v>10</v>
      </c>
      <c r="B111" s="12" t="s">
        <v>193</v>
      </c>
      <c r="C111" s="43"/>
      <c r="D111" s="83"/>
    </row>
    <row r="112" spans="1:4" x14ac:dyDescent="0.25">
      <c r="A112" s="84" t="s">
        <v>194</v>
      </c>
      <c r="B112" s="9" t="s">
        <v>195</v>
      </c>
      <c r="C112" s="10" t="s">
        <v>47</v>
      </c>
      <c r="D112" s="87"/>
    </row>
    <row r="113" spans="1:4" x14ac:dyDescent="0.25">
      <c r="A113" s="84" t="s">
        <v>196</v>
      </c>
      <c r="B113" s="9" t="s">
        <v>197</v>
      </c>
      <c r="C113" s="10" t="s">
        <v>47</v>
      </c>
      <c r="D113" s="87"/>
    </row>
    <row r="114" spans="1:4" x14ac:dyDescent="0.25">
      <c r="A114" s="84" t="s">
        <v>198</v>
      </c>
      <c r="B114" s="9" t="s">
        <v>199</v>
      </c>
      <c r="C114" s="42"/>
      <c r="D114" s="87"/>
    </row>
    <row r="115" spans="1:4" ht="30" x14ac:dyDescent="0.25">
      <c r="A115" s="84" t="s">
        <v>10</v>
      </c>
      <c r="B115" s="12" t="s">
        <v>200</v>
      </c>
      <c r="C115" s="43"/>
      <c r="D115" s="83"/>
    </row>
    <row r="116" spans="1:4" x14ac:dyDescent="0.25">
      <c r="A116" s="84" t="s">
        <v>201</v>
      </c>
      <c r="B116" s="9" t="s">
        <v>202</v>
      </c>
      <c r="C116" s="10" t="s">
        <v>47</v>
      </c>
      <c r="D116" s="87"/>
    </row>
    <row r="117" spans="1:4" x14ac:dyDescent="0.25">
      <c r="A117" s="84" t="s">
        <v>203</v>
      </c>
      <c r="B117" s="9" t="s">
        <v>204</v>
      </c>
      <c r="C117" s="10"/>
      <c r="D117" s="87"/>
    </row>
    <row r="118" spans="1:4" x14ac:dyDescent="0.25">
      <c r="A118" s="85" t="s">
        <v>10</v>
      </c>
      <c r="B118" s="12" t="s">
        <v>205</v>
      </c>
      <c r="C118" s="13" t="s">
        <v>47</v>
      </c>
      <c r="D118" s="83"/>
    </row>
    <row r="119" spans="1:4" x14ac:dyDescent="0.25">
      <c r="A119" s="84" t="s">
        <v>206</v>
      </c>
      <c r="B119" s="9" t="s">
        <v>166</v>
      </c>
      <c r="C119" s="10" t="s">
        <v>47</v>
      </c>
      <c r="D119" s="87"/>
    </row>
    <row r="120" spans="1:4" x14ac:dyDescent="0.25">
      <c r="A120" s="84" t="s">
        <v>207</v>
      </c>
      <c r="B120" s="9" t="s">
        <v>208</v>
      </c>
      <c r="C120" s="10"/>
      <c r="D120" s="87"/>
    </row>
    <row r="121" spans="1:4" ht="30" x14ac:dyDescent="0.25">
      <c r="A121" s="84" t="s">
        <v>10</v>
      </c>
      <c r="B121" s="12" t="s">
        <v>209</v>
      </c>
      <c r="C121" s="10"/>
      <c r="D121" s="87"/>
    </row>
    <row r="122" spans="1:4" x14ac:dyDescent="0.25">
      <c r="A122" s="84" t="s">
        <v>210</v>
      </c>
      <c r="B122" s="9" t="s">
        <v>211</v>
      </c>
      <c r="C122" s="10" t="s">
        <v>47</v>
      </c>
      <c r="D122" s="87"/>
    </row>
    <row r="123" spans="1:4" x14ac:dyDescent="0.25">
      <c r="A123" s="84" t="s">
        <v>212</v>
      </c>
      <c r="B123" s="9" t="s">
        <v>213</v>
      </c>
      <c r="C123" s="10" t="s">
        <v>47</v>
      </c>
      <c r="D123" s="87"/>
    </row>
    <row r="124" spans="1:4" x14ac:dyDescent="0.25">
      <c r="A124" s="84" t="s">
        <v>214</v>
      </c>
      <c r="B124" s="9" t="s">
        <v>215</v>
      </c>
      <c r="C124" s="10" t="s">
        <v>47</v>
      </c>
      <c r="D124" s="87"/>
    </row>
    <row r="125" spans="1:4" x14ac:dyDescent="0.25">
      <c r="A125" s="84" t="s">
        <v>216</v>
      </c>
      <c r="B125" s="9" t="s">
        <v>217</v>
      </c>
      <c r="C125" s="42"/>
      <c r="D125" s="87"/>
    </row>
    <row r="126" spans="1:4" x14ac:dyDescent="0.25">
      <c r="A126" s="85" t="s">
        <v>10</v>
      </c>
      <c r="B126" s="12" t="s">
        <v>218</v>
      </c>
      <c r="C126" s="43"/>
      <c r="D126" s="83"/>
    </row>
    <row r="127" spans="1:4" x14ac:dyDescent="0.25">
      <c r="A127" s="84" t="s">
        <v>219</v>
      </c>
      <c r="B127" s="9" t="s">
        <v>168</v>
      </c>
      <c r="C127" s="10" t="s">
        <v>47</v>
      </c>
      <c r="D127" s="87"/>
    </row>
    <row r="128" spans="1:4" x14ac:dyDescent="0.25">
      <c r="A128" s="84" t="s">
        <v>545</v>
      </c>
      <c r="B128" s="9" t="s">
        <v>546</v>
      </c>
      <c r="C128" s="10"/>
      <c r="D128" s="87"/>
    </row>
    <row r="129" spans="1:4" x14ac:dyDescent="0.25">
      <c r="A129" s="84" t="s">
        <v>10</v>
      </c>
      <c r="B129" s="12" t="s">
        <v>547</v>
      </c>
      <c r="C129" s="10"/>
      <c r="D129" s="87"/>
    </row>
    <row r="130" spans="1:4" x14ac:dyDescent="0.25">
      <c r="A130" s="84" t="s">
        <v>548</v>
      </c>
      <c r="B130" s="9" t="s">
        <v>549</v>
      </c>
      <c r="C130" s="10" t="s">
        <v>47</v>
      </c>
      <c r="D130" s="87"/>
    </row>
    <row r="131" spans="1:4" x14ac:dyDescent="0.25">
      <c r="A131" s="84" t="s">
        <v>550</v>
      </c>
      <c r="B131" s="9" t="s">
        <v>551</v>
      </c>
      <c r="C131" s="10" t="s">
        <v>47</v>
      </c>
      <c r="D131" s="87"/>
    </row>
    <row r="132" spans="1:4" x14ac:dyDescent="0.25">
      <c r="A132" s="84" t="s">
        <v>220</v>
      </c>
      <c r="B132" s="9" t="s">
        <v>221</v>
      </c>
      <c r="C132" s="10"/>
      <c r="D132" s="87"/>
    </row>
    <row r="133" spans="1:4" ht="30" x14ac:dyDescent="0.25">
      <c r="A133" s="84" t="s">
        <v>10</v>
      </c>
      <c r="B133" s="12" t="s">
        <v>222</v>
      </c>
      <c r="C133" s="10"/>
      <c r="D133" s="87"/>
    </row>
    <row r="134" spans="1:4" x14ac:dyDescent="0.25">
      <c r="A134" s="84" t="s">
        <v>223</v>
      </c>
      <c r="B134" s="9" t="s">
        <v>224</v>
      </c>
      <c r="C134" s="10" t="s">
        <v>47</v>
      </c>
      <c r="D134" s="87"/>
    </row>
    <row r="135" spans="1:4" x14ac:dyDescent="0.25">
      <c r="A135" s="84" t="s">
        <v>225</v>
      </c>
      <c r="B135" s="9" t="s">
        <v>226</v>
      </c>
      <c r="C135" s="10" t="s">
        <v>47</v>
      </c>
      <c r="D135" s="87"/>
    </row>
    <row r="136" spans="1:4" x14ac:dyDescent="0.25">
      <c r="A136" s="84" t="s">
        <v>227</v>
      </c>
      <c r="B136" s="9" t="s">
        <v>228</v>
      </c>
      <c r="C136" s="10" t="s">
        <v>47</v>
      </c>
      <c r="D136" s="87"/>
    </row>
    <row r="137" spans="1:4" x14ac:dyDescent="0.25">
      <c r="A137" s="84" t="s">
        <v>229</v>
      </c>
      <c r="B137" s="9" t="s">
        <v>230</v>
      </c>
      <c r="C137" s="10" t="s">
        <v>47</v>
      </c>
      <c r="D137" s="87"/>
    </row>
    <row r="138" spans="1:4" x14ac:dyDescent="0.25">
      <c r="A138" s="84" t="s">
        <v>231</v>
      </c>
      <c r="B138" s="9" t="s">
        <v>232</v>
      </c>
      <c r="C138" s="10"/>
      <c r="D138" s="87"/>
    </row>
    <row r="139" spans="1:4" x14ac:dyDescent="0.25">
      <c r="A139" s="84" t="s">
        <v>10</v>
      </c>
      <c r="B139" s="12" t="s">
        <v>233</v>
      </c>
      <c r="C139" s="10"/>
      <c r="D139" s="87"/>
    </row>
    <row r="140" spans="1:4" x14ac:dyDescent="0.25">
      <c r="A140" s="84" t="s">
        <v>234</v>
      </c>
      <c r="B140" s="9" t="s">
        <v>228</v>
      </c>
      <c r="C140" s="10" t="s">
        <v>47</v>
      </c>
      <c r="D140" s="87"/>
    </row>
    <row r="141" spans="1:4" x14ac:dyDescent="0.25">
      <c r="A141" s="88" t="s">
        <v>235</v>
      </c>
      <c r="B141" s="35" t="s">
        <v>236</v>
      </c>
      <c r="C141" s="37"/>
      <c r="D141" s="99"/>
    </row>
    <row r="142" spans="1:4" x14ac:dyDescent="0.25">
      <c r="A142" s="84" t="s">
        <v>237</v>
      </c>
      <c r="B142" s="9" t="s">
        <v>501</v>
      </c>
      <c r="C142" s="10" t="s">
        <v>47</v>
      </c>
      <c r="D142" s="87"/>
    </row>
    <row r="143" spans="1:4" ht="60" x14ac:dyDescent="0.25">
      <c r="A143" s="85" t="s">
        <v>10</v>
      </c>
      <c r="B143" s="12" t="s">
        <v>238</v>
      </c>
      <c r="C143" s="13"/>
      <c r="D143" s="83"/>
    </row>
    <row r="144" spans="1:4" x14ac:dyDescent="0.25">
      <c r="A144" s="88" t="s">
        <v>239</v>
      </c>
      <c r="B144" s="35" t="s">
        <v>240</v>
      </c>
      <c r="C144" s="30"/>
      <c r="D144" s="102"/>
    </row>
    <row r="145" spans="1:4" x14ac:dyDescent="0.25">
      <c r="A145" s="84" t="s">
        <v>538</v>
      </c>
      <c r="B145" s="9" t="s">
        <v>539</v>
      </c>
      <c r="C145" s="10"/>
      <c r="D145" s="87"/>
    </row>
    <row r="146" spans="1:4" ht="30" x14ac:dyDescent="0.25">
      <c r="A146" s="84" t="s">
        <v>10</v>
      </c>
      <c r="B146" s="12" t="s">
        <v>542</v>
      </c>
      <c r="C146" s="10"/>
      <c r="D146" s="87"/>
    </row>
    <row r="147" spans="1:4" x14ac:dyDescent="0.25">
      <c r="A147" s="84" t="s">
        <v>540</v>
      </c>
      <c r="B147" s="9" t="s">
        <v>541</v>
      </c>
      <c r="C147" s="10" t="s">
        <v>47</v>
      </c>
      <c r="D147" s="87"/>
    </row>
    <row r="148" spans="1:4" x14ac:dyDescent="0.25">
      <c r="A148" s="84" t="s">
        <v>241</v>
      </c>
      <c r="B148" s="16" t="s">
        <v>242</v>
      </c>
      <c r="C148" s="39"/>
      <c r="D148" s="87"/>
    </row>
    <row r="149" spans="1:4" ht="30" x14ac:dyDescent="0.25">
      <c r="A149" s="84" t="s">
        <v>10</v>
      </c>
      <c r="B149" s="12" t="s">
        <v>243</v>
      </c>
      <c r="C149" s="39"/>
      <c r="D149" s="87"/>
    </row>
    <row r="150" spans="1:4" x14ac:dyDescent="0.25">
      <c r="A150" s="84" t="s">
        <v>244</v>
      </c>
      <c r="B150" s="16" t="s">
        <v>245</v>
      </c>
      <c r="C150" s="39" t="s">
        <v>47</v>
      </c>
      <c r="D150" s="87"/>
    </row>
    <row r="151" spans="1:4" x14ac:dyDescent="0.25">
      <c r="A151" s="84" t="s">
        <v>246</v>
      </c>
      <c r="B151" s="16" t="s">
        <v>247</v>
      </c>
      <c r="C151" s="39"/>
      <c r="D151" s="87"/>
    </row>
    <row r="152" spans="1:4" ht="30" x14ac:dyDescent="0.25">
      <c r="A152" s="84" t="s">
        <v>10</v>
      </c>
      <c r="B152" s="12" t="s">
        <v>248</v>
      </c>
      <c r="C152" s="39"/>
      <c r="D152" s="87"/>
    </row>
    <row r="153" spans="1:4" x14ac:dyDescent="0.25">
      <c r="A153" s="84" t="s">
        <v>249</v>
      </c>
      <c r="B153" s="16" t="s">
        <v>245</v>
      </c>
      <c r="C153" s="39" t="s">
        <v>47</v>
      </c>
      <c r="D153" s="87"/>
    </row>
    <row r="154" spans="1:4" x14ac:dyDescent="0.25">
      <c r="A154" s="88" t="s">
        <v>250</v>
      </c>
      <c r="B154" s="35" t="s">
        <v>251</v>
      </c>
      <c r="C154" s="30"/>
      <c r="D154" s="102"/>
    </row>
    <row r="155" spans="1:4" ht="75" x14ac:dyDescent="0.25">
      <c r="A155" s="84" t="s">
        <v>10</v>
      </c>
      <c r="B155" s="31" t="s">
        <v>252</v>
      </c>
      <c r="C155" s="10"/>
      <c r="D155" s="87"/>
    </row>
    <row r="156" spans="1:4" x14ac:dyDescent="0.25">
      <c r="A156" s="84" t="s">
        <v>253</v>
      </c>
      <c r="B156" s="9" t="s">
        <v>254</v>
      </c>
      <c r="C156" s="10"/>
      <c r="D156" s="87"/>
    </row>
    <row r="157" spans="1:4" x14ac:dyDescent="0.25">
      <c r="A157" s="84" t="s">
        <v>10</v>
      </c>
      <c r="B157" s="31" t="s">
        <v>255</v>
      </c>
      <c r="C157" s="10"/>
      <c r="D157" s="87"/>
    </row>
    <row r="158" spans="1:4" x14ac:dyDescent="0.25">
      <c r="A158" s="84" t="s">
        <v>256</v>
      </c>
      <c r="B158" s="9" t="s">
        <v>257</v>
      </c>
      <c r="C158" s="10" t="s">
        <v>47</v>
      </c>
      <c r="D158" s="87"/>
    </row>
    <row r="159" spans="1:4" x14ac:dyDescent="0.25">
      <c r="A159" s="84" t="s">
        <v>258</v>
      </c>
      <c r="B159" s="9" t="s">
        <v>259</v>
      </c>
      <c r="C159" s="10" t="s">
        <v>47</v>
      </c>
      <c r="D159" s="87"/>
    </row>
    <row r="160" spans="1:4" x14ac:dyDescent="0.25">
      <c r="A160" s="84" t="s">
        <v>260</v>
      </c>
      <c r="B160" s="9" t="s">
        <v>261</v>
      </c>
      <c r="C160" s="10" t="s">
        <v>47</v>
      </c>
      <c r="D160" s="87"/>
    </row>
    <row r="161" spans="1:4" ht="30" x14ac:dyDescent="0.25">
      <c r="A161" s="84" t="s">
        <v>10</v>
      </c>
      <c r="B161" s="31" t="s">
        <v>262</v>
      </c>
      <c r="C161" s="10"/>
      <c r="D161" s="87"/>
    </row>
    <row r="162" spans="1:4" x14ac:dyDescent="0.25">
      <c r="A162" s="84" t="s">
        <v>263</v>
      </c>
      <c r="B162" s="9" t="s">
        <v>264</v>
      </c>
      <c r="C162" s="10"/>
      <c r="D162" s="87"/>
    </row>
    <row r="163" spans="1:4" ht="30" x14ac:dyDescent="0.25">
      <c r="A163" s="84" t="s">
        <v>10</v>
      </c>
      <c r="B163" s="31" t="s">
        <v>265</v>
      </c>
      <c r="C163" s="10"/>
      <c r="D163" s="87"/>
    </row>
    <row r="164" spans="1:4" x14ac:dyDescent="0.25">
      <c r="A164" s="84" t="s">
        <v>266</v>
      </c>
      <c r="B164" s="9" t="s">
        <v>259</v>
      </c>
      <c r="C164" s="10" t="s">
        <v>47</v>
      </c>
      <c r="D164" s="87"/>
    </row>
    <row r="165" spans="1:4" x14ac:dyDescent="0.25">
      <c r="A165" s="84" t="s">
        <v>267</v>
      </c>
      <c r="B165" s="9" t="s">
        <v>268</v>
      </c>
      <c r="C165" s="10" t="s">
        <v>47</v>
      </c>
      <c r="D165" s="87"/>
    </row>
    <row r="166" spans="1:4" x14ac:dyDescent="0.25">
      <c r="A166" s="84" t="s">
        <v>269</v>
      </c>
      <c r="B166" s="9" t="s">
        <v>270</v>
      </c>
      <c r="C166" s="10" t="s">
        <v>47</v>
      </c>
      <c r="D166" s="87"/>
    </row>
    <row r="167" spans="1:4" ht="30" x14ac:dyDescent="0.25">
      <c r="A167" s="84" t="s">
        <v>10</v>
      </c>
      <c r="B167" s="31" t="s">
        <v>271</v>
      </c>
      <c r="C167" s="10"/>
      <c r="D167" s="87"/>
    </row>
    <row r="168" spans="1:4" x14ac:dyDescent="0.25">
      <c r="A168" s="84" t="s">
        <v>272</v>
      </c>
      <c r="B168" s="9" t="s">
        <v>273</v>
      </c>
      <c r="C168" s="10"/>
      <c r="D168" s="87"/>
    </row>
    <row r="169" spans="1:4" x14ac:dyDescent="0.25">
      <c r="A169" s="84" t="s">
        <v>10</v>
      </c>
      <c r="B169" s="31" t="s">
        <v>274</v>
      </c>
      <c r="C169" s="10"/>
      <c r="D169" s="87"/>
    </row>
    <row r="170" spans="1:4" x14ac:dyDescent="0.25">
      <c r="A170" s="84" t="s">
        <v>275</v>
      </c>
      <c r="B170" s="9" t="s">
        <v>276</v>
      </c>
      <c r="C170" s="10" t="s">
        <v>47</v>
      </c>
      <c r="D170" s="87"/>
    </row>
    <row r="171" spans="1:4" x14ac:dyDescent="0.25">
      <c r="A171" s="84" t="s">
        <v>277</v>
      </c>
      <c r="B171" s="9" t="s">
        <v>278</v>
      </c>
      <c r="C171" s="10" t="s">
        <v>47</v>
      </c>
      <c r="D171" s="87"/>
    </row>
    <row r="172" spans="1:4" x14ac:dyDescent="0.25">
      <c r="A172" s="84" t="s">
        <v>279</v>
      </c>
      <c r="B172" s="9" t="s">
        <v>280</v>
      </c>
      <c r="C172" s="10"/>
      <c r="D172" s="87"/>
    </row>
    <row r="173" spans="1:4" ht="75" x14ac:dyDescent="0.25">
      <c r="A173" s="84" t="s">
        <v>10</v>
      </c>
      <c r="B173" s="45" t="s">
        <v>281</v>
      </c>
      <c r="C173" s="10"/>
      <c r="D173" s="87"/>
    </row>
    <row r="174" spans="1:4" x14ac:dyDescent="0.25">
      <c r="A174" s="84" t="s">
        <v>282</v>
      </c>
      <c r="B174" s="32" t="s">
        <v>283</v>
      </c>
      <c r="C174" s="10"/>
      <c r="D174" s="87"/>
    </row>
    <row r="175" spans="1:4" x14ac:dyDescent="0.25">
      <c r="A175" s="84" t="s">
        <v>284</v>
      </c>
      <c r="B175" s="46" t="s">
        <v>168</v>
      </c>
      <c r="C175" s="10" t="s">
        <v>32</v>
      </c>
      <c r="D175" s="87"/>
    </row>
    <row r="176" spans="1:4" x14ac:dyDescent="0.25">
      <c r="A176" s="84" t="s">
        <v>285</v>
      </c>
      <c r="B176" s="47" t="s">
        <v>286</v>
      </c>
      <c r="C176" s="10"/>
      <c r="D176" s="87"/>
    </row>
    <row r="177" spans="1:4" x14ac:dyDescent="0.25">
      <c r="A177" s="84" t="s">
        <v>287</v>
      </c>
      <c r="B177" s="46" t="s">
        <v>168</v>
      </c>
      <c r="C177" s="48" t="s">
        <v>47</v>
      </c>
      <c r="D177" s="87"/>
    </row>
    <row r="178" spans="1:4" x14ac:dyDescent="0.25">
      <c r="A178" s="84" t="s">
        <v>288</v>
      </c>
      <c r="B178" s="47" t="s">
        <v>289</v>
      </c>
      <c r="C178" s="48"/>
      <c r="D178" s="87"/>
    </row>
    <row r="179" spans="1:4" x14ac:dyDescent="0.25">
      <c r="A179" s="84" t="s">
        <v>290</v>
      </c>
      <c r="B179" s="46" t="s">
        <v>168</v>
      </c>
      <c r="C179" s="48" t="s">
        <v>47</v>
      </c>
      <c r="D179" s="87"/>
    </row>
    <row r="180" spans="1:4" x14ac:dyDescent="0.25">
      <c r="A180" s="76" t="s">
        <v>291</v>
      </c>
      <c r="B180" s="4" t="s">
        <v>292</v>
      </c>
      <c r="C180" s="5"/>
      <c r="D180" s="77"/>
    </row>
    <row r="181" spans="1:4" x14ac:dyDescent="0.25">
      <c r="A181" s="88" t="s">
        <v>293</v>
      </c>
      <c r="B181" s="35" t="s">
        <v>294</v>
      </c>
      <c r="C181" s="30"/>
      <c r="D181" s="102"/>
    </row>
    <row r="182" spans="1:4" x14ac:dyDescent="0.25">
      <c r="A182" s="84" t="s">
        <v>295</v>
      </c>
      <c r="B182" s="9" t="s">
        <v>296</v>
      </c>
      <c r="C182" s="42"/>
      <c r="D182" s="103"/>
    </row>
    <row r="183" spans="1:4" ht="30" x14ac:dyDescent="0.25">
      <c r="A183" s="85" t="s">
        <v>10</v>
      </c>
      <c r="B183" s="12" t="s">
        <v>502</v>
      </c>
      <c r="C183" s="43"/>
      <c r="D183" s="104"/>
    </row>
    <row r="184" spans="1:4" x14ac:dyDescent="0.25">
      <c r="A184" s="84" t="s">
        <v>297</v>
      </c>
      <c r="B184" s="9" t="s">
        <v>183</v>
      </c>
      <c r="C184" s="10" t="s">
        <v>47</v>
      </c>
      <c r="D184" s="87"/>
    </row>
    <row r="185" spans="1:4" x14ac:dyDescent="0.25">
      <c r="A185" s="84" t="s">
        <v>298</v>
      </c>
      <c r="B185" s="9" t="s">
        <v>168</v>
      </c>
      <c r="C185" s="10" t="s">
        <v>47</v>
      </c>
      <c r="D185" s="87"/>
    </row>
    <row r="186" spans="1:4" x14ac:dyDescent="0.25">
      <c r="A186" s="84" t="s">
        <v>299</v>
      </c>
      <c r="B186" s="9" t="s">
        <v>300</v>
      </c>
      <c r="C186" s="10"/>
      <c r="D186" s="87"/>
    </row>
    <row r="187" spans="1:4" ht="30" x14ac:dyDescent="0.25">
      <c r="A187" s="84" t="s">
        <v>10</v>
      </c>
      <c r="B187" s="12" t="s">
        <v>503</v>
      </c>
      <c r="C187" s="10"/>
      <c r="D187" s="87"/>
    </row>
    <row r="188" spans="1:4" x14ac:dyDescent="0.25">
      <c r="A188" s="84" t="s">
        <v>301</v>
      </c>
      <c r="B188" s="9" t="s">
        <v>302</v>
      </c>
      <c r="C188" s="10" t="s">
        <v>47</v>
      </c>
      <c r="D188" s="87"/>
    </row>
    <row r="189" spans="1:4" x14ac:dyDescent="0.25">
      <c r="A189" s="84" t="s">
        <v>543</v>
      </c>
      <c r="B189" s="9" t="s">
        <v>544</v>
      </c>
      <c r="C189" s="10" t="s">
        <v>47</v>
      </c>
      <c r="D189" s="87"/>
    </row>
    <row r="190" spans="1:4" x14ac:dyDescent="0.25">
      <c r="A190" s="88" t="s">
        <v>303</v>
      </c>
      <c r="B190" s="35" t="s">
        <v>304</v>
      </c>
      <c r="C190" s="30"/>
      <c r="D190" s="102"/>
    </row>
    <row r="191" spans="1:4" x14ac:dyDescent="0.25">
      <c r="A191" s="84" t="s">
        <v>305</v>
      </c>
      <c r="B191" s="16" t="s">
        <v>306</v>
      </c>
      <c r="C191" s="10" t="s">
        <v>47</v>
      </c>
      <c r="D191" s="87"/>
    </row>
    <row r="192" spans="1:4" ht="45" x14ac:dyDescent="0.25">
      <c r="A192" s="105" t="s">
        <v>10</v>
      </c>
      <c r="B192" s="50" t="s">
        <v>307</v>
      </c>
      <c r="C192" s="51"/>
      <c r="D192" s="106"/>
    </row>
    <row r="193" spans="1:4" x14ac:dyDescent="0.25">
      <c r="A193" s="88" t="s">
        <v>308</v>
      </c>
      <c r="B193" s="52" t="s">
        <v>309</v>
      </c>
      <c r="C193" s="30"/>
      <c r="D193" s="102"/>
    </row>
    <row r="194" spans="1:4" x14ac:dyDescent="0.25">
      <c r="A194" s="84" t="s">
        <v>310</v>
      </c>
      <c r="B194" s="53" t="s">
        <v>311</v>
      </c>
      <c r="C194" s="10" t="s">
        <v>47</v>
      </c>
      <c r="D194" s="87"/>
    </row>
    <row r="195" spans="1:4" ht="75" x14ac:dyDescent="0.25">
      <c r="A195" s="85" t="s">
        <v>10</v>
      </c>
      <c r="B195" s="54" t="s">
        <v>312</v>
      </c>
      <c r="C195" s="13"/>
      <c r="D195" s="83"/>
    </row>
    <row r="196" spans="1:4" x14ac:dyDescent="0.25">
      <c r="A196" s="84" t="s">
        <v>313</v>
      </c>
      <c r="B196" s="53" t="s">
        <v>314</v>
      </c>
      <c r="C196" s="10" t="s">
        <v>47</v>
      </c>
      <c r="D196" s="87"/>
    </row>
    <row r="197" spans="1:4" ht="45" x14ac:dyDescent="0.25">
      <c r="A197" s="85" t="s">
        <v>10</v>
      </c>
      <c r="B197" s="54" t="s">
        <v>315</v>
      </c>
      <c r="C197" s="13"/>
      <c r="D197" s="83"/>
    </row>
    <row r="198" spans="1:4" x14ac:dyDescent="0.25">
      <c r="A198" s="76" t="s">
        <v>316</v>
      </c>
      <c r="B198" s="4" t="s">
        <v>317</v>
      </c>
      <c r="C198" s="5"/>
      <c r="D198" s="77"/>
    </row>
    <row r="199" spans="1:4" x14ac:dyDescent="0.25">
      <c r="A199" s="88" t="s">
        <v>318</v>
      </c>
      <c r="B199" s="21" t="s">
        <v>319</v>
      </c>
      <c r="C199" s="21"/>
      <c r="D199" s="89"/>
    </row>
    <row r="200" spans="1:4" x14ac:dyDescent="0.25">
      <c r="A200" s="84" t="s">
        <v>320</v>
      </c>
      <c r="B200" s="55" t="s">
        <v>321</v>
      </c>
      <c r="C200" s="55"/>
      <c r="D200" s="81"/>
    </row>
    <row r="201" spans="1:4" x14ac:dyDescent="0.25">
      <c r="A201" s="84" t="s">
        <v>322</v>
      </c>
      <c r="B201" s="56" t="s">
        <v>323</v>
      </c>
      <c r="C201" s="10" t="s">
        <v>47</v>
      </c>
      <c r="D201" s="81"/>
    </row>
    <row r="202" spans="1:4" ht="60" x14ac:dyDescent="0.25">
      <c r="A202" s="85" t="s">
        <v>10</v>
      </c>
      <c r="B202" s="57" t="s">
        <v>324</v>
      </c>
      <c r="C202" s="13"/>
      <c r="D202" s="86"/>
    </row>
    <row r="203" spans="1:4" x14ac:dyDescent="0.25">
      <c r="A203" s="76" t="s">
        <v>325</v>
      </c>
      <c r="B203" s="4" t="s">
        <v>326</v>
      </c>
      <c r="C203" s="5"/>
      <c r="D203" s="77"/>
    </row>
    <row r="204" spans="1:4" x14ac:dyDescent="0.25">
      <c r="A204" s="88" t="s">
        <v>327</v>
      </c>
      <c r="B204" s="35" t="s">
        <v>328</v>
      </c>
      <c r="C204" s="58"/>
      <c r="D204" s="107"/>
    </row>
    <row r="205" spans="1:4" ht="60" x14ac:dyDescent="0.25">
      <c r="A205" s="85" t="s">
        <v>10</v>
      </c>
      <c r="B205" s="12" t="s">
        <v>329</v>
      </c>
      <c r="C205" s="13"/>
      <c r="D205" s="83"/>
    </row>
    <row r="206" spans="1:4" x14ac:dyDescent="0.25">
      <c r="A206" s="84" t="s">
        <v>330</v>
      </c>
      <c r="B206" s="16" t="s">
        <v>331</v>
      </c>
      <c r="C206" s="10" t="s">
        <v>47</v>
      </c>
      <c r="D206" s="81"/>
    </row>
    <row r="207" spans="1:4" x14ac:dyDescent="0.25">
      <c r="A207" s="76" t="s">
        <v>332</v>
      </c>
      <c r="B207" s="4" t="s">
        <v>333</v>
      </c>
      <c r="C207" s="5"/>
      <c r="D207" s="77"/>
    </row>
    <row r="208" spans="1:4" x14ac:dyDescent="0.25">
      <c r="A208" s="88" t="s">
        <v>334</v>
      </c>
      <c r="B208" s="21" t="s">
        <v>335</v>
      </c>
      <c r="C208" s="21"/>
      <c r="D208" s="89"/>
    </row>
    <row r="209" spans="1:4" x14ac:dyDescent="0.25">
      <c r="A209" s="84" t="s">
        <v>336</v>
      </c>
      <c r="B209" s="9" t="s">
        <v>337</v>
      </c>
      <c r="C209" s="10" t="s">
        <v>21</v>
      </c>
      <c r="D209" s="81"/>
    </row>
    <row r="210" spans="1:4" ht="45" x14ac:dyDescent="0.25">
      <c r="A210" s="85" t="s">
        <v>10</v>
      </c>
      <c r="B210" s="12" t="s">
        <v>338</v>
      </c>
      <c r="C210" s="13"/>
      <c r="D210" s="86"/>
    </row>
    <row r="211" spans="1:4" x14ac:dyDescent="0.25">
      <c r="A211" s="88" t="s">
        <v>339</v>
      </c>
      <c r="B211" s="21" t="s">
        <v>340</v>
      </c>
      <c r="C211" s="21"/>
      <c r="D211" s="89"/>
    </row>
    <row r="212" spans="1:4" x14ac:dyDescent="0.25">
      <c r="A212" s="84" t="s">
        <v>341</v>
      </c>
      <c r="B212" s="9" t="s">
        <v>342</v>
      </c>
      <c r="C212" s="10" t="s">
        <v>21</v>
      </c>
      <c r="D212" s="81"/>
    </row>
    <row r="213" spans="1:4" ht="45" x14ac:dyDescent="0.25">
      <c r="A213" s="85" t="s">
        <v>10</v>
      </c>
      <c r="B213" s="12" t="s">
        <v>343</v>
      </c>
      <c r="C213" s="13"/>
      <c r="D213" s="86"/>
    </row>
    <row r="214" spans="1:4" x14ac:dyDescent="0.25">
      <c r="A214" s="88" t="s">
        <v>344</v>
      </c>
      <c r="B214" s="21" t="s">
        <v>345</v>
      </c>
      <c r="C214" s="21"/>
      <c r="D214" s="89"/>
    </row>
    <row r="215" spans="1:4" x14ac:dyDescent="0.25">
      <c r="A215" s="84" t="s">
        <v>346</v>
      </c>
      <c r="B215" s="9" t="s">
        <v>347</v>
      </c>
      <c r="C215" s="10" t="s">
        <v>21</v>
      </c>
      <c r="D215" s="87"/>
    </row>
    <row r="216" spans="1:4" ht="30" x14ac:dyDescent="0.25">
      <c r="A216" s="105" t="s">
        <v>10</v>
      </c>
      <c r="B216" s="60" t="s">
        <v>348</v>
      </c>
      <c r="C216" s="51"/>
      <c r="D216" s="108"/>
    </row>
    <row r="217" spans="1:4" x14ac:dyDescent="0.25">
      <c r="A217" s="76" t="s">
        <v>349</v>
      </c>
      <c r="B217" s="4" t="s">
        <v>350</v>
      </c>
      <c r="C217" s="5"/>
      <c r="D217" s="77"/>
    </row>
    <row r="218" spans="1:4" x14ac:dyDescent="0.25">
      <c r="A218" s="88" t="s">
        <v>351</v>
      </c>
      <c r="B218" s="21" t="s">
        <v>352</v>
      </c>
      <c r="C218" s="21"/>
      <c r="D218" s="89"/>
    </row>
    <row r="219" spans="1:4" x14ac:dyDescent="0.25">
      <c r="A219" s="84" t="s">
        <v>353</v>
      </c>
      <c r="B219" s="16" t="s">
        <v>354</v>
      </c>
      <c r="C219" s="10" t="s">
        <v>355</v>
      </c>
      <c r="D219" s="81"/>
    </row>
    <row r="220" spans="1:4" ht="60" x14ac:dyDescent="0.25">
      <c r="A220" s="85" t="s">
        <v>10</v>
      </c>
      <c r="B220" s="14" t="s">
        <v>356</v>
      </c>
      <c r="C220" s="13"/>
      <c r="D220" s="86"/>
    </row>
    <row r="221" spans="1:4" x14ac:dyDescent="0.25">
      <c r="A221" s="84" t="s">
        <v>357</v>
      </c>
      <c r="B221" s="16" t="s">
        <v>504</v>
      </c>
      <c r="C221" s="10" t="s">
        <v>53</v>
      </c>
      <c r="D221" s="81"/>
    </row>
    <row r="222" spans="1:4" ht="30" x14ac:dyDescent="0.25">
      <c r="A222" s="85" t="s">
        <v>10</v>
      </c>
      <c r="B222" s="14" t="s">
        <v>358</v>
      </c>
      <c r="C222" s="13"/>
      <c r="D222" s="81"/>
    </row>
    <row r="223" spans="1:4" x14ac:dyDescent="0.25">
      <c r="A223" s="84" t="s">
        <v>359</v>
      </c>
      <c r="B223" s="16" t="s">
        <v>360</v>
      </c>
      <c r="C223" s="10" t="s">
        <v>53</v>
      </c>
      <c r="D223" s="81"/>
    </row>
    <row r="224" spans="1:4" x14ac:dyDescent="0.25">
      <c r="A224" s="85" t="s">
        <v>10</v>
      </c>
      <c r="B224" s="14"/>
      <c r="C224" s="13"/>
      <c r="D224" s="81"/>
    </row>
    <row r="225" spans="1:4" x14ac:dyDescent="0.25">
      <c r="A225" s="84" t="s">
        <v>361</v>
      </c>
      <c r="B225" s="16" t="s">
        <v>362</v>
      </c>
      <c r="C225" s="10" t="s">
        <v>53</v>
      </c>
      <c r="D225" s="81"/>
    </row>
    <row r="226" spans="1:4" x14ac:dyDescent="0.25">
      <c r="A226" s="85" t="s">
        <v>10</v>
      </c>
      <c r="B226" s="14"/>
      <c r="C226" s="13"/>
      <c r="D226" s="81"/>
    </row>
    <row r="227" spans="1:4" x14ac:dyDescent="0.25">
      <c r="A227" s="88" t="s">
        <v>363</v>
      </c>
      <c r="B227" s="21" t="s">
        <v>364</v>
      </c>
      <c r="C227" s="21"/>
      <c r="D227" s="89"/>
    </row>
    <row r="228" spans="1:4" ht="135" x14ac:dyDescent="0.25">
      <c r="A228" s="84" t="s">
        <v>10</v>
      </c>
      <c r="B228" s="22" t="s">
        <v>365</v>
      </c>
      <c r="C228" s="13"/>
      <c r="D228" s="86"/>
    </row>
    <row r="229" spans="1:4" x14ac:dyDescent="0.25">
      <c r="A229" s="84" t="s">
        <v>366</v>
      </c>
      <c r="B229" s="24" t="s">
        <v>367</v>
      </c>
      <c r="C229" s="10" t="s">
        <v>53</v>
      </c>
      <c r="D229" s="81"/>
    </row>
    <row r="230" spans="1:4" ht="30" x14ac:dyDescent="0.25">
      <c r="A230" s="84" t="s">
        <v>10</v>
      </c>
      <c r="B230" s="61" t="s">
        <v>368</v>
      </c>
      <c r="C230" s="13"/>
      <c r="D230" s="86"/>
    </row>
    <row r="231" spans="1:4" x14ac:dyDescent="0.25">
      <c r="A231" s="84" t="s">
        <v>369</v>
      </c>
      <c r="B231" s="24" t="s">
        <v>370</v>
      </c>
      <c r="C231" s="10" t="s">
        <v>53</v>
      </c>
      <c r="D231" s="81"/>
    </row>
    <row r="232" spans="1:4" x14ac:dyDescent="0.25">
      <c r="A232" s="84" t="s">
        <v>10</v>
      </c>
      <c r="B232" s="61" t="s">
        <v>371</v>
      </c>
      <c r="C232" s="13"/>
      <c r="D232" s="86"/>
    </row>
    <row r="233" spans="1:4" x14ac:dyDescent="0.25">
      <c r="A233" s="84" t="s">
        <v>372</v>
      </c>
      <c r="B233" s="24" t="s">
        <v>373</v>
      </c>
      <c r="C233" s="10" t="s">
        <v>53</v>
      </c>
      <c r="D233" s="81"/>
    </row>
    <row r="234" spans="1:4" ht="30" x14ac:dyDescent="0.25">
      <c r="A234" s="84" t="s">
        <v>10</v>
      </c>
      <c r="B234" s="61" t="s">
        <v>374</v>
      </c>
      <c r="C234" s="13"/>
      <c r="D234" s="86"/>
    </row>
    <row r="235" spans="1:4" x14ac:dyDescent="0.25">
      <c r="A235" s="88" t="s">
        <v>375</v>
      </c>
      <c r="B235" s="21" t="s">
        <v>376</v>
      </c>
      <c r="C235" s="21"/>
      <c r="D235" s="89"/>
    </row>
    <row r="236" spans="1:4" ht="180" x14ac:dyDescent="0.25">
      <c r="A236" s="84" t="s">
        <v>10</v>
      </c>
      <c r="B236" s="61" t="s">
        <v>377</v>
      </c>
      <c r="C236" s="10"/>
      <c r="D236" s="81"/>
    </row>
    <row r="237" spans="1:4" x14ac:dyDescent="0.25">
      <c r="A237" s="84" t="s">
        <v>378</v>
      </c>
      <c r="B237" s="24" t="s">
        <v>379</v>
      </c>
      <c r="C237" s="10" t="s">
        <v>53</v>
      </c>
      <c r="D237" s="81"/>
    </row>
    <row r="238" spans="1:4" ht="30" x14ac:dyDescent="0.25">
      <c r="A238" s="84" t="s">
        <v>10</v>
      </c>
      <c r="B238" s="61" t="s">
        <v>380</v>
      </c>
      <c r="C238" s="10"/>
      <c r="D238" s="86"/>
    </row>
    <row r="239" spans="1:4" x14ac:dyDescent="0.25">
      <c r="A239" s="84" t="s">
        <v>381</v>
      </c>
      <c r="B239" s="24" t="s">
        <v>382</v>
      </c>
      <c r="C239" s="10" t="s">
        <v>53</v>
      </c>
      <c r="D239" s="81"/>
    </row>
    <row r="240" spans="1:4" ht="30" x14ac:dyDescent="0.25">
      <c r="A240" s="84" t="s">
        <v>10</v>
      </c>
      <c r="B240" s="61" t="s">
        <v>383</v>
      </c>
      <c r="C240" s="10"/>
      <c r="D240" s="86"/>
    </row>
    <row r="241" spans="1:4" x14ac:dyDescent="0.25">
      <c r="A241" s="84" t="s">
        <v>384</v>
      </c>
      <c r="B241" s="24" t="s">
        <v>385</v>
      </c>
      <c r="C241" s="10" t="s">
        <v>53</v>
      </c>
      <c r="D241" s="81"/>
    </row>
    <row r="242" spans="1:4" ht="30" x14ac:dyDescent="0.25">
      <c r="A242" s="84" t="s">
        <v>10</v>
      </c>
      <c r="B242" s="61" t="s">
        <v>386</v>
      </c>
      <c r="C242" s="10"/>
      <c r="D242" s="81"/>
    </row>
    <row r="243" spans="1:4" x14ac:dyDescent="0.25">
      <c r="A243" s="88" t="s">
        <v>387</v>
      </c>
      <c r="B243" s="21" t="s">
        <v>388</v>
      </c>
      <c r="C243" s="21"/>
      <c r="D243" s="89"/>
    </row>
    <row r="244" spans="1:4" x14ac:dyDescent="0.25">
      <c r="A244" s="84" t="s">
        <v>389</v>
      </c>
      <c r="B244" s="55" t="s">
        <v>390</v>
      </c>
      <c r="C244" s="10" t="s">
        <v>21</v>
      </c>
      <c r="D244" s="81"/>
    </row>
    <row r="245" spans="1:4" ht="45" x14ac:dyDescent="0.25">
      <c r="A245" s="84" t="s">
        <v>10</v>
      </c>
      <c r="B245" s="62" t="s">
        <v>391</v>
      </c>
      <c r="C245" s="55"/>
      <c r="D245" s="109"/>
    </row>
    <row r="246" spans="1:4" x14ac:dyDescent="0.25">
      <c r="A246" s="88" t="s">
        <v>392</v>
      </c>
      <c r="B246" s="21" t="s">
        <v>393</v>
      </c>
      <c r="C246" s="21"/>
      <c r="D246" s="89"/>
    </row>
    <row r="247" spans="1:4" x14ac:dyDescent="0.25">
      <c r="A247" s="84" t="s">
        <v>394</v>
      </c>
      <c r="B247" s="55" t="s">
        <v>395</v>
      </c>
      <c r="C247" s="63"/>
      <c r="D247" s="109"/>
    </row>
    <row r="248" spans="1:4" x14ac:dyDescent="0.25">
      <c r="A248" s="84" t="s">
        <v>396</v>
      </c>
      <c r="B248" s="55" t="s">
        <v>397</v>
      </c>
      <c r="C248" s="64" t="s">
        <v>47</v>
      </c>
      <c r="D248" s="81"/>
    </row>
    <row r="249" spans="1:4" ht="45" x14ac:dyDescent="0.25">
      <c r="A249" s="84" t="s">
        <v>10</v>
      </c>
      <c r="B249" s="62" t="s">
        <v>400</v>
      </c>
      <c r="C249" s="64"/>
      <c r="D249" s="81"/>
    </row>
    <row r="250" spans="1:4" x14ac:dyDescent="0.25">
      <c r="A250" s="84" t="s">
        <v>401</v>
      </c>
      <c r="B250" s="55" t="s">
        <v>402</v>
      </c>
      <c r="C250" s="64" t="s">
        <v>355</v>
      </c>
      <c r="D250" s="81"/>
    </row>
    <row r="251" spans="1:4" ht="30" x14ac:dyDescent="0.25">
      <c r="A251" s="84" t="s">
        <v>10</v>
      </c>
      <c r="B251" s="62" t="s">
        <v>403</v>
      </c>
      <c r="C251" s="64"/>
      <c r="D251" s="81"/>
    </row>
    <row r="252" spans="1:4" x14ac:dyDescent="0.25">
      <c r="A252" s="84" t="s">
        <v>404</v>
      </c>
      <c r="B252" s="55" t="s">
        <v>405</v>
      </c>
      <c r="C252" s="64"/>
      <c r="D252" s="81"/>
    </row>
    <row r="253" spans="1:4" x14ac:dyDescent="0.25">
      <c r="A253" s="84" t="s">
        <v>406</v>
      </c>
      <c r="B253" s="55" t="s">
        <v>407</v>
      </c>
      <c r="C253" s="64" t="s">
        <v>408</v>
      </c>
      <c r="D253" s="81"/>
    </row>
    <row r="254" spans="1:4" x14ac:dyDescent="0.25">
      <c r="A254" s="84" t="s">
        <v>10</v>
      </c>
      <c r="B254" s="62" t="s">
        <v>409</v>
      </c>
      <c r="C254" s="55"/>
      <c r="D254" s="81"/>
    </row>
    <row r="255" spans="1:4" x14ac:dyDescent="0.25">
      <c r="A255" s="88" t="s">
        <v>410</v>
      </c>
      <c r="B255" s="21" t="s">
        <v>411</v>
      </c>
      <c r="C255" s="21"/>
      <c r="D255" s="89"/>
    </row>
    <row r="256" spans="1:4" x14ac:dyDescent="0.25">
      <c r="A256" s="84" t="s">
        <v>412</v>
      </c>
      <c r="B256" s="16" t="s">
        <v>413</v>
      </c>
      <c r="C256" s="10" t="s">
        <v>21</v>
      </c>
      <c r="D256" s="81"/>
    </row>
    <row r="257" spans="1:4" ht="45" x14ac:dyDescent="0.25">
      <c r="A257" s="85" t="s">
        <v>10</v>
      </c>
      <c r="B257" s="14" t="s">
        <v>414</v>
      </c>
      <c r="C257" s="13"/>
      <c r="D257" s="86"/>
    </row>
    <row r="258" spans="1:4" x14ac:dyDescent="0.25">
      <c r="A258" s="84" t="s">
        <v>415</v>
      </c>
      <c r="B258" s="16" t="s">
        <v>416</v>
      </c>
      <c r="C258" s="10" t="s">
        <v>21</v>
      </c>
      <c r="D258" s="81"/>
    </row>
    <row r="259" spans="1:4" ht="30" x14ac:dyDescent="0.25">
      <c r="A259" s="85" t="s">
        <v>10</v>
      </c>
      <c r="B259" s="14" t="s">
        <v>417</v>
      </c>
      <c r="C259" s="13"/>
      <c r="D259" s="86"/>
    </row>
    <row r="260" spans="1:4" x14ac:dyDescent="0.25">
      <c r="A260" s="88" t="s">
        <v>418</v>
      </c>
      <c r="B260" s="21" t="s">
        <v>419</v>
      </c>
      <c r="C260" s="21"/>
      <c r="D260" s="89"/>
    </row>
    <row r="261" spans="1:4" ht="180" x14ac:dyDescent="0.25">
      <c r="A261" s="84" t="s">
        <v>10</v>
      </c>
      <c r="B261" s="65" t="s">
        <v>420</v>
      </c>
      <c r="C261" s="10"/>
      <c r="D261" s="87"/>
    </row>
    <row r="262" spans="1:4" x14ac:dyDescent="0.25">
      <c r="A262" s="84" t="s">
        <v>421</v>
      </c>
      <c r="B262" s="16" t="s">
        <v>422</v>
      </c>
      <c r="C262" s="10" t="s">
        <v>408</v>
      </c>
      <c r="D262" s="87"/>
    </row>
    <row r="263" spans="1:4" ht="105" x14ac:dyDescent="0.25">
      <c r="A263" s="84" t="s">
        <v>10</v>
      </c>
      <c r="B263" s="65" t="s">
        <v>423</v>
      </c>
      <c r="C263" s="10"/>
      <c r="D263" s="87"/>
    </row>
    <row r="264" spans="1:4" x14ac:dyDescent="0.25">
      <c r="A264" s="88" t="s">
        <v>424</v>
      </c>
      <c r="B264" s="29" t="s">
        <v>425</v>
      </c>
      <c r="C264" s="30"/>
      <c r="D264" s="110"/>
    </row>
    <row r="265" spans="1:4" x14ac:dyDescent="0.25">
      <c r="A265" s="84" t="s">
        <v>426</v>
      </c>
      <c r="B265" s="67" t="s">
        <v>427</v>
      </c>
      <c r="C265" s="10" t="s">
        <v>355</v>
      </c>
      <c r="D265" s="87"/>
    </row>
    <row r="266" spans="1:4" ht="30" x14ac:dyDescent="0.25">
      <c r="A266" s="84" t="s">
        <v>10</v>
      </c>
      <c r="B266" s="68" t="s">
        <v>428</v>
      </c>
      <c r="C266" s="10"/>
      <c r="D266" s="81"/>
    </row>
    <row r="267" spans="1:4" x14ac:dyDescent="0.25">
      <c r="A267" s="76" t="s">
        <v>429</v>
      </c>
      <c r="B267" s="4" t="s">
        <v>430</v>
      </c>
      <c r="C267" s="5"/>
      <c r="D267" s="77"/>
    </row>
    <row r="268" spans="1:4" x14ac:dyDescent="0.25">
      <c r="A268" s="111" t="s">
        <v>431</v>
      </c>
      <c r="B268" s="29" t="s">
        <v>432</v>
      </c>
      <c r="C268" s="29"/>
      <c r="D268" s="112"/>
    </row>
    <row r="269" spans="1:4" x14ac:dyDescent="0.25">
      <c r="A269" s="113" t="s">
        <v>433</v>
      </c>
      <c r="B269" s="69" t="s">
        <v>434</v>
      </c>
      <c r="C269" s="70" t="s">
        <v>21</v>
      </c>
      <c r="D269" s="114"/>
    </row>
    <row r="270" spans="1:4" ht="30" x14ac:dyDescent="0.25">
      <c r="A270" s="113" t="s">
        <v>10</v>
      </c>
      <c r="B270" s="68" t="s">
        <v>533</v>
      </c>
      <c r="C270" s="70"/>
      <c r="D270" s="81"/>
    </row>
    <row r="271" spans="1:4" x14ac:dyDescent="0.25">
      <c r="A271" s="113" t="s">
        <v>435</v>
      </c>
      <c r="B271" s="69" t="s">
        <v>534</v>
      </c>
      <c r="C271" s="70" t="s">
        <v>47</v>
      </c>
      <c r="D271" s="114"/>
    </row>
    <row r="272" spans="1:4" ht="45" x14ac:dyDescent="0.25">
      <c r="A272" s="113" t="s">
        <v>10</v>
      </c>
      <c r="B272" s="68" t="s">
        <v>535</v>
      </c>
      <c r="C272" s="70"/>
      <c r="D272" s="81"/>
    </row>
    <row r="273" spans="1:4" x14ac:dyDescent="0.25">
      <c r="A273" s="111" t="s">
        <v>436</v>
      </c>
      <c r="B273" s="29" t="s">
        <v>437</v>
      </c>
      <c r="C273" s="29"/>
      <c r="D273" s="112"/>
    </row>
    <row r="274" spans="1:4" x14ac:dyDescent="0.25">
      <c r="A274" s="113" t="s">
        <v>438</v>
      </c>
      <c r="B274" s="16" t="s">
        <v>439</v>
      </c>
      <c r="C274" s="70" t="s">
        <v>47</v>
      </c>
      <c r="D274" s="114"/>
    </row>
    <row r="275" spans="1:4" ht="30" x14ac:dyDescent="0.25">
      <c r="A275" s="113" t="s">
        <v>10</v>
      </c>
      <c r="B275" s="68" t="s">
        <v>440</v>
      </c>
      <c r="C275" s="70"/>
      <c r="D275" s="81"/>
    </row>
    <row r="276" spans="1:4" x14ac:dyDescent="0.25">
      <c r="A276" s="113" t="s">
        <v>441</v>
      </c>
      <c r="B276" s="16" t="s">
        <v>442</v>
      </c>
      <c r="C276" s="70" t="s">
        <v>47</v>
      </c>
      <c r="D276" s="114"/>
    </row>
    <row r="277" spans="1:4" x14ac:dyDescent="0.25">
      <c r="A277" s="113" t="s">
        <v>10</v>
      </c>
      <c r="B277" s="68" t="s">
        <v>443</v>
      </c>
      <c r="C277" s="70"/>
      <c r="D277" s="81"/>
    </row>
    <row r="278" spans="1:4" x14ac:dyDescent="0.25">
      <c r="A278" s="111" t="s">
        <v>444</v>
      </c>
      <c r="B278" s="29" t="s">
        <v>445</v>
      </c>
      <c r="C278" s="29"/>
      <c r="D278" s="112"/>
    </row>
    <row r="279" spans="1:4" x14ac:dyDescent="0.25">
      <c r="A279" s="113" t="s">
        <v>446</v>
      </c>
      <c r="B279" s="69" t="s">
        <v>447</v>
      </c>
      <c r="C279" s="70" t="s">
        <v>408</v>
      </c>
      <c r="D279" s="114"/>
    </row>
    <row r="280" spans="1:4" x14ac:dyDescent="0.25">
      <c r="A280" s="76" t="s">
        <v>448</v>
      </c>
      <c r="B280" s="4" t="s">
        <v>449</v>
      </c>
      <c r="C280" s="5"/>
      <c r="D280" s="77"/>
    </row>
    <row r="281" spans="1:4" x14ac:dyDescent="0.25">
      <c r="A281" s="88" t="s">
        <v>450</v>
      </c>
      <c r="B281" s="35" t="s">
        <v>451</v>
      </c>
      <c r="C281" s="37"/>
      <c r="D281" s="99"/>
    </row>
    <row r="282" spans="1:4" ht="60" x14ac:dyDescent="0.25">
      <c r="A282" s="84" t="s">
        <v>10</v>
      </c>
      <c r="B282" s="12" t="s">
        <v>452</v>
      </c>
      <c r="C282" s="13"/>
      <c r="D282" s="83"/>
    </row>
    <row r="283" spans="1:4" x14ac:dyDescent="0.25">
      <c r="A283" s="84" t="s">
        <v>453</v>
      </c>
      <c r="B283" s="16" t="s">
        <v>454</v>
      </c>
      <c r="C283" s="10" t="s">
        <v>21</v>
      </c>
      <c r="D283" s="87"/>
    </row>
    <row r="284" spans="1:4" x14ac:dyDescent="0.25">
      <c r="A284" s="84" t="s">
        <v>455</v>
      </c>
      <c r="B284" s="16" t="s">
        <v>456</v>
      </c>
      <c r="C284" s="10" t="s">
        <v>21</v>
      </c>
      <c r="D284" s="81"/>
    </row>
    <row r="285" spans="1:4" x14ac:dyDescent="0.25">
      <c r="A285" s="85" t="s">
        <v>10</v>
      </c>
      <c r="B285" s="14" t="s">
        <v>457</v>
      </c>
      <c r="C285" s="13"/>
      <c r="D285" s="86"/>
    </row>
    <row r="286" spans="1:4" x14ac:dyDescent="0.25">
      <c r="A286" s="84" t="s">
        <v>458</v>
      </c>
      <c r="B286" s="9" t="s">
        <v>505</v>
      </c>
      <c r="C286" s="10" t="s">
        <v>21</v>
      </c>
      <c r="D286" s="87"/>
    </row>
    <row r="287" spans="1:4" ht="45" x14ac:dyDescent="0.25">
      <c r="A287" s="85" t="s">
        <v>10</v>
      </c>
      <c r="B287" s="12" t="s">
        <v>506</v>
      </c>
      <c r="C287" s="13"/>
      <c r="D287" s="83"/>
    </row>
    <row r="288" spans="1:4" x14ac:dyDescent="0.25">
      <c r="A288" s="84" t="s">
        <v>459</v>
      </c>
      <c r="B288" s="9" t="s">
        <v>460</v>
      </c>
      <c r="C288" s="10" t="s">
        <v>32</v>
      </c>
      <c r="D288" s="87"/>
    </row>
    <row r="289" spans="1:4" ht="45" x14ac:dyDescent="0.25">
      <c r="A289" s="84" t="s">
        <v>10</v>
      </c>
      <c r="B289" s="12" t="s">
        <v>507</v>
      </c>
      <c r="C289" s="13"/>
      <c r="D289" s="83"/>
    </row>
    <row r="290" spans="1:4" x14ac:dyDescent="0.25">
      <c r="A290" s="76" t="s">
        <v>461</v>
      </c>
      <c r="B290" s="4" t="s">
        <v>462</v>
      </c>
      <c r="C290" s="5"/>
      <c r="D290" s="77"/>
    </row>
    <row r="291" spans="1:4" x14ac:dyDescent="0.25">
      <c r="A291" s="88" t="s">
        <v>463</v>
      </c>
      <c r="B291" s="35" t="s">
        <v>464</v>
      </c>
      <c r="C291" s="35" t="s">
        <v>465</v>
      </c>
      <c r="D291" s="101"/>
    </row>
    <row r="292" spans="1:4" ht="75" x14ac:dyDescent="0.25">
      <c r="A292" s="85" t="s">
        <v>10</v>
      </c>
      <c r="B292" s="12" t="s">
        <v>466</v>
      </c>
      <c r="C292" s="71"/>
      <c r="D292" s="115"/>
    </row>
    <row r="293" spans="1:4" x14ac:dyDescent="0.25">
      <c r="A293" s="84" t="s">
        <v>467</v>
      </c>
      <c r="B293" s="16" t="s">
        <v>468</v>
      </c>
      <c r="C293" s="10" t="s">
        <v>32</v>
      </c>
      <c r="D293" s="81"/>
    </row>
    <row r="294" spans="1:4" x14ac:dyDescent="0.25">
      <c r="A294" s="76" t="s">
        <v>469</v>
      </c>
      <c r="B294" s="4" t="s">
        <v>470</v>
      </c>
      <c r="C294" s="5"/>
      <c r="D294" s="77"/>
    </row>
    <row r="295" spans="1:4" x14ac:dyDescent="0.25">
      <c r="A295" s="88" t="s">
        <v>471</v>
      </c>
      <c r="B295" s="21" t="s">
        <v>472</v>
      </c>
      <c r="C295" s="30"/>
      <c r="D295" s="116"/>
    </row>
    <row r="296" spans="1:4" x14ac:dyDescent="0.25">
      <c r="A296" s="84" t="s">
        <v>473</v>
      </c>
      <c r="B296" s="16" t="s">
        <v>474</v>
      </c>
      <c r="C296" s="72"/>
      <c r="D296" s="117"/>
    </row>
    <row r="297" spans="1:4" ht="195" x14ac:dyDescent="0.25">
      <c r="A297" s="85" t="s">
        <v>10</v>
      </c>
      <c r="B297" s="22" t="s">
        <v>475</v>
      </c>
      <c r="C297" s="13"/>
      <c r="D297" s="86"/>
    </row>
    <row r="298" spans="1:4" x14ac:dyDescent="0.25">
      <c r="A298" s="84" t="s">
        <v>476</v>
      </c>
      <c r="B298" s="16" t="s">
        <v>477</v>
      </c>
      <c r="C298" s="10" t="s">
        <v>32</v>
      </c>
      <c r="D298" s="81"/>
    </row>
    <row r="299" spans="1:4" x14ac:dyDescent="0.25">
      <c r="A299" s="84" t="s">
        <v>478</v>
      </c>
      <c r="B299" s="16" t="s">
        <v>479</v>
      </c>
      <c r="C299" s="10" t="s">
        <v>9</v>
      </c>
      <c r="D299" s="81"/>
    </row>
    <row r="300" spans="1:4" x14ac:dyDescent="0.25">
      <c r="A300" s="76" t="s">
        <v>480</v>
      </c>
      <c r="B300" s="4" t="s">
        <v>481</v>
      </c>
      <c r="C300" s="5"/>
      <c r="D300" s="77"/>
    </row>
    <row r="301" spans="1:4" x14ac:dyDescent="0.25">
      <c r="A301" s="88" t="s">
        <v>482</v>
      </c>
      <c r="B301" s="35" t="s">
        <v>483</v>
      </c>
      <c r="C301" s="29"/>
      <c r="D301" s="102"/>
    </row>
    <row r="302" spans="1:4" x14ac:dyDescent="0.25">
      <c r="A302" s="84" t="s">
        <v>484</v>
      </c>
      <c r="B302" s="16" t="s">
        <v>485</v>
      </c>
      <c r="C302" s="10" t="s">
        <v>9</v>
      </c>
      <c r="D302" s="81"/>
    </row>
    <row r="303" spans="1:4" ht="30" x14ac:dyDescent="0.25">
      <c r="A303" s="85" t="s">
        <v>10</v>
      </c>
      <c r="B303" s="22" t="s">
        <v>486</v>
      </c>
      <c r="C303" s="13"/>
      <c r="D303" s="86"/>
    </row>
    <row r="304" spans="1:4" x14ac:dyDescent="0.25">
      <c r="A304" s="84" t="s">
        <v>487</v>
      </c>
      <c r="B304" s="16" t="s">
        <v>488</v>
      </c>
      <c r="C304" s="10" t="s">
        <v>32</v>
      </c>
      <c r="D304" s="81"/>
    </row>
    <row r="305" spans="1:4" ht="30" x14ac:dyDescent="0.25">
      <c r="A305" s="85" t="s">
        <v>10</v>
      </c>
      <c r="B305" s="14" t="s">
        <v>489</v>
      </c>
      <c r="C305" s="13"/>
      <c r="D305" s="86"/>
    </row>
    <row r="306" spans="1:4" x14ac:dyDescent="0.25">
      <c r="A306" s="84" t="s">
        <v>490</v>
      </c>
      <c r="B306" s="16" t="s">
        <v>491</v>
      </c>
      <c r="C306" s="10" t="s">
        <v>47</v>
      </c>
      <c r="D306" s="81"/>
    </row>
    <row r="307" spans="1:4" ht="30" x14ac:dyDescent="0.25">
      <c r="A307" s="85" t="s">
        <v>10</v>
      </c>
      <c r="B307" s="14" t="s">
        <v>492</v>
      </c>
      <c r="C307" s="13"/>
      <c r="D307" s="86"/>
    </row>
    <row r="308" spans="1:4" x14ac:dyDescent="0.25">
      <c r="A308" s="88" t="s">
        <v>493</v>
      </c>
      <c r="B308" s="35" t="s">
        <v>494</v>
      </c>
      <c r="C308" s="29"/>
      <c r="D308" s="102"/>
    </row>
    <row r="309" spans="1:4" x14ac:dyDescent="0.25">
      <c r="A309" s="90" t="s">
        <v>495</v>
      </c>
      <c r="B309" s="16" t="s">
        <v>485</v>
      </c>
      <c r="C309" s="10" t="s">
        <v>9</v>
      </c>
      <c r="D309" s="81"/>
    </row>
    <row r="310" spans="1:4" ht="45" x14ac:dyDescent="0.25">
      <c r="A310" s="90" t="s">
        <v>10</v>
      </c>
      <c r="B310" s="22" t="s">
        <v>496</v>
      </c>
      <c r="C310" s="73"/>
      <c r="D310" s="118"/>
    </row>
    <row r="311" spans="1:4" x14ac:dyDescent="0.25">
      <c r="A311" s="90" t="s">
        <v>497</v>
      </c>
      <c r="B311" s="16" t="s">
        <v>498</v>
      </c>
      <c r="C311" s="10" t="s">
        <v>32</v>
      </c>
      <c r="D311" s="81"/>
    </row>
    <row r="312" spans="1:4" ht="45.75" thickBot="1" x14ac:dyDescent="0.3">
      <c r="A312" s="119" t="s">
        <v>10</v>
      </c>
      <c r="B312" s="120" t="s">
        <v>499</v>
      </c>
      <c r="C312" s="121"/>
      <c r="D312" s="122"/>
    </row>
  </sheetData>
  <mergeCells count="1">
    <mergeCell ref="A1:D1"/>
  </mergeCells>
  <conditionalFormatting sqref="D3 D22:D23 D68 D73 D78 D83 D90 D180 D269:D272 D290 D294:D296 D300">
    <cfRule type="cellIs" dxfId="41" priority="2" stopIfTrue="1" operator="equal">
      <formula>0</formula>
    </cfRule>
  </conditionalFormatting>
  <conditionalFormatting sqref="D274:D279">
    <cfRule type="cellIs" dxfId="40" priority="1" stopIfTrue="1" operator="equal">
      <formula>0</formula>
    </cfRule>
  </conditionalFormatting>
  <printOptions horizontalCentered="1"/>
  <pageMargins left="0.70866141732283472" right="0.70866141732283472" top="0.74803149606299213" bottom="0.74803149606299213" header="0.31496062992125984" footer="0.31496062992125984"/>
  <pageSetup paperSize="9" scale="69" fitToHeight="0" orientation="portrait" r:id="rId1"/>
  <rowBreaks count="8" manualBreakCount="8">
    <brk id="21" max="3" man="1"/>
    <brk id="59" max="3" man="1"/>
    <brk id="96" max="3" man="1"/>
    <brk id="153" max="3" man="1"/>
    <brk id="197" max="3" man="1"/>
    <brk id="234" max="3" man="1"/>
    <brk id="263" max="3" man="1"/>
    <brk id="299" max="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0E6B2-E310-464E-903A-A78F65F926D0}">
  <sheetPr>
    <pageSetUpPr fitToPage="1"/>
  </sheetPr>
  <dimension ref="A1:F236"/>
  <sheetViews>
    <sheetView view="pageBreakPreview" zoomScale="85" zoomScaleNormal="85" zoomScaleSheetLayoutView="85" workbookViewId="0">
      <pane xSplit="1" ySplit="2" topLeftCell="B3" activePane="bottomRight" state="frozen"/>
      <selection pane="topRight" activeCell="B1" sqref="B1"/>
      <selection pane="bottomLeft" activeCell="A3" sqref="A3"/>
      <selection pane="bottomRight" activeCell="G1" sqref="G1"/>
    </sheetView>
  </sheetViews>
  <sheetFormatPr baseColWidth="10" defaultRowHeight="15" x14ac:dyDescent="0.25"/>
  <cols>
    <col min="1" max="1" width="15.5703125" customWidth="1"/>
    <col min="2" max="2" width="98.5703125" customWidth="1"/>
    <col min="3" max="3" width="10.7109375" customWidth="1"/>
    <col min="4" max="4" width="13.5703125" customWidth="1"/>
    <col min="5" max="5" width="10.7109375" customWidth="1"/>
    <col min="6" max="6" width="13.5703125" customWidth="1"/>
  </cols>
  <sheetData>
    <row r="1" spans="1:6" ht="135" customHeight="1" thickBot="1" x14ac:dyDescent="0.3">
      <c r="A1" s="175" t="s">
        <v>536</v>
      </c>
      <c r="B1" s="176"/>
      <c r="C1" s="176"/>
      <c r="D1" s="176"/>
      <c r="E1" s="176"/>
      <c r="F1" s="177"/>
    </row>
    <row r="2" spans="1:6" ht="30" x14ac:dyDescent="0.25">
      <c r="A2" s="169" t="s">
        <v>0</v>
      </c>
      <c r="B2" s="170" t="s">
        <v>1</v>
      </c>
      <c r="C2" s="171" t="s">
        <v>2</v>
      </c>
      <c r="D2" s="171" t="s">
        <v>528</v>
      </c>
      <c r="E2" s="172" t="s">
        <v>508</v>
      </c>
      <c r="F2" s="173" t="s">
        <v>510</v>
      </c>
    </row>
    <row r="3" spans="1:6" x14ac:dyDescent="0.25">
      <c r="A3" s="76" t="s">
        <v>3</v>
      </c>
      <c r="B3" s="4" t="s">
        <v>4</v>
      </c>
      <c r="C3" s="5"/>
      <c r="D3" s="5"/>
      <c r="E3" s="5"/>
      <c r="F3" s="152" t="s">
        <v>10</v>
      </c>
    </row>
    <row r="4" spans="1:6" x14ac:dyDescent="0.25">
      <c r="A4" s="78" t="s">
        <v>5</v>
      </c>
      <c r="B4" s="7" t="s">
        <v>6</v>
      </c>
      <c r="C4" s="7"/>
      <c r="D4" s="7"/>
      <c r="E4" s="8"/>
      <c r="F4" s="153" t="s">
        <v>10</v>
      </c>
    </row>
    <row r="5" spans="1:6" x14ac:dyDescent="0.25">
      <c r="A5" s="80" t="s">
        <v>7</v>
      </c>
      <c r="B5" s="9" t="s">
        <v>8</v>
      </c>
      <c r="C5" s="10" t="s">
        <v>9</v>
      </c>
      <c r="D5" s="125">
        <v>1</v>
      </c>
      <c r="E5" s="147">
        <f>VLOOKUP($A5,BPU!$A:$D,4,FALSE)</f>
        <v>0</v>
      </c>
      <c r="F5" s="81">
        <f>$D5*$E5</f>
        <v>0</v>
      </c>
    </row>
    <row r="6" spans="1:6" x14ac:dyDescent="0.25">
      <c r="A6" s="80" t="s">
        <v>12</v>
      </c>
      <c r="B6" s="9" t="s">
        <v>13</v>
      </c>
      <c r="C6" s="10" t="s">
        <v>9</v>
      </c>
      <c r="D6" s="125">
        <v>1</v>
      </c>
      <c r="E6" s="147">
        <f>VLOOKUP($A6,BPU!$A:$D,4,FALSE)</f>
        <v>0</v>
      </c>
      <c r="F6" s="81">
        <f>$D6*$E6</f>
        <v>0</v>
      </c>
    </row>
    <row r="7" spans="1:6" x14ac:dyDescent="0.25">
      <c r="A7" s="78" t="s">
        <v>15</v>
      </c>
      <c r="B7" s="7" t="s">
        <v>16</v>
      </c>
      <c r="C7" s="7"/>
      <c r="D7" s="7"/>
      <c r="E7" s="8"/>
      <c r="F7" s="79"/>
    </row>
    <row r="8" spans="1:6" x14ac:dyDescent="0.25">
      <c r="A8" s="84" t="s">
        <v>17</v>
      </c>
      <c r="B8" s="16" t="s">
        <v>18</v>
      </c>
      <c r="C8" s="10"/>
      <c r="D8" s="10"/>
      <c r="E8" s="11"/>
      <c r="F8" s="154" t="s">
        <v>10</v>
      </c>
    </row>
    <row r="9" spans="1:6" x14ac:dyDescent="0.25">
      <c r="A9" s="84" t="s">
        <v>19</v>
      </c>
      <c r="B9" s="16" t="s">
        <v>20</v>
      </c>
      <c r="C9" s="10" t="s">
        <v>21</v>
      </c>
      <c r="D9" s="125">
        <v>2254</v>
      </c>
      <c r="E9" s="147">
        <f>VLOOKUP($A9,BPU!$A:$D,4,FALSE)</f>
        <v>0</v>
      </c>
      <c r="F9" s="81">
        <f t="shared" ref="F9:F10" si="0">$D9*$E9</f>
        <v>0</v>
      </c>
    </row>
    <row r="10" spans="1:6" x14ac:dyDescent="0.25">
      <c r="A10" s="84" t="s">
        <v>23</v>
      </c>
      <c r="B10" s="16" t="s">
        <v>24</v>
      </c>
      <c r="C10" s="10" t="s">
        <v>21</v>
      </c>
      <c r="D10" s="125">
        <v>2254</v>
      </c>
      <c r="E10" s="147">
        <f>VLOOKUP($A10,BPU!$A:$D,4,FALSE)</f>
        <v>0</v>
      </c>
      <c r="F10" s="81">
        <f t="shared" si="0"/>
        <v>0</v>
      </c>
    </row>
    <row r="11" spans="1:6" x14ac:dyDescent="0.25">
      <c r="A11" s="78" t="s">
        <v>26</v>
      </c>
      <c r="B11" s="7" t="s">
        <v>27</v>
      </c>
      <c r="C11" s="7"/>
      <c r="D11" s="7"/>
      <c r="E11" s="8"/>
      <c r="F11" s="79"/>
    </row>
    <row r="12" spans="1:6" x14ac:dyDescent="0.25">
      <c r="A12" s="84" t="s">
        <v>28</v>
      </c>
      <c r="B12" s="16" t="s">
        <v>29</v>
      </c>
      <c r="C12" s="10"/>
      <c r="D12" s="10"/>
      <c r="E12" s="11"/>
      <c r="F12" s="154" t="s">
        <v>10</v>
      </c>
    </row>
    <row r="13" spans="1:6" x14ac:dyDescent="0.25">
      <c r="A13" s="84" t="s">
        <v>30</v>
      </c>
      <c r="B13" s="16" t="s">
        <v>31</v>
      </c>
      <c r="C13" s="10" t="s">
        <v>32</v>
      </c>
      <c r="D13" s="125">
        <v>112</v>
      </c>
      <c r="E13" s="147">
        <f>VLOOKUP($A13,BPU!$A:$D,4,FALSE)</f>
        <v>0</v>
      </c>
      <c r="F13" s="81">
        <f>$D13*$E13</f>
        <v>0</v>
      </c>
    </row>
    <row r="14" spans="1:6" x14ac:dyDescent="0.25">
      <c r="A14" s="84" t="s">
        <v>34</v>
      </c>
      <c r="B14" s="16" t="s">
        <v>35</v>
      </c>
      <c r="C14" s="10"/>
      <c r="D14" s="10"/>
      <c r="E14" s="11"/>
      <c r="F14" s="154" t="s">
        <v>10</v>
      </c>
    </row>
    <row r="15" spans="1:6" ht="15.75" thickBot="1" x14ac:dyDescent="0.3">
      <c r="A15" s="84" t="s">
        <v>36</v>
      </c>
      <c r="B15" s="16" t="s">
        <v>37</v>
      </c>
      <c r="C15" s="10" t="s">
        <v>21</v>
      </c>
      <c r="D15" s="125">
        <v>161</v>
      </c>
      <c r="E15" s="147">
        <f>VLOOKUP($A15,BPU!$A:$D,4,FALSE)</f>
        <v>0</v>
      </c>
      <c r="F15" s="81">
        <f>$D15*$E15</f>
        <v>0</v>
      </c>
    </row>
    <row r="16" spans="1:6" ht="15.75" thickBot="1" x14ac:dyDescent="0.3">
      <c r="A16" s="126" t="s">
        <v>511</v>
      </c>
      <c r="B16" s="127" t="s">
        <v>4</v>
      </c>
      <c r="C16" s="128"/>
      <c r="D16" s="128"/>
      <c r="E16" s="129"/>
      <c r="F16" s="130">
        <f>SUM(F5:F15)</f>
        <v>0</v>
      </c>
    </row>
    <row r="17" spans="1:6" x14ac:dyDescent="0.25">
      <c r="A17" s="76" t="s">
        <v>39</v>
      </c>
      <c r="B17" s="4" t="s">
        <v>40</v>
      </c>
      <c r="C17" s="5"/>
      <c r="D17" s="5"/>
      <c r="E17" s="5"/>
      <c r="F17" s="152"/>
    </row>
    <row r="18" spans="1:6" x14ac:dyDescent="0.25">
      <c r="A18" s="78" t="s">
        <v>42</v>
      </c>
      <c r="B18" s="7" t="s">
        <v>43</v>
      </c>
      <c r="C18" s="7"/>
      <c r="D18" s="7"/>
      <c r="E18" s="8"/>
      <c r="F18" s="79"/>
    </row>
    <row r="19" spans="1:6" x14ac:dyDescent="0.25">
      <c r="A19" s="84" t="s">
        <v>45</v>
      </c>
      <c r="B19" s="18" t="s">
        <v>46</v>
      </c>
      <c r="C19" s="10" t="s">
        <v>47</v>
      </c>
      <c r="D19" s="125">
        <v>1</v>
      </c>
      <c r="E19" s="147">
        <f>VLOOKUP($A19,BPU!$A:$D,4,FALSE)</f>
        <v>0</v>
      </c>
      <c r="F19" s="81">
        <f>$D19*$E19</f>
        <v>0</v>
      </c>
    </row>
    <row r="20" spans="1:6" x14ac:dyDescent="0.25">
      <c r="A20" s="78" t="s">
        <v>48</v>
      </c>
      <c r="B20" s="7" t="s">
        <v>49</v>
      </c>
      <c r="C20" s="7"/>
      <c r="D20" s="7"/>
      <c r="E20" s="8"/>
      <c r="F20" s="79"/>
    </row>
    <row r="21" spans="1:6" x14ac:dyDescent="0.25">
      <c r="A21" s="84" t="s">
        <v>51</v>
      </c>
      <c r="B21" s="18" t="s">
        <v>52</v>
      </c>
      <c r="C21" s="10" t="s">
        <v>53</v>
      </c>
      <c r="D21" s="125">
        <v>100</v>
      </c>
      <c r="E21" s="147">
        <f>VLOOKUP($A21,BPU!$A:$D,4,FALSE)</f>
        <v>0</v>
      </c>
      <c r="F21" s="81">
        <f>$D21*$E21</f>
        <v>0</v>
      </c>
    </row>
    <row r="22" spans="1:6" x14ac:dyDescent="0.25">
      <c r="A22" s="78" t="s">
        <v>54</v>
      </c>
      <c r="B22" s="7" t="s">
        <v>55</v>
      </c>
      <c r="C22" s="7"/>
      <c r="D22" s="7"/>
      <c r="E22" s="8"/>
      <c r="F22" s="79"/>
    </row>
    <row r="23" spans="1:6" x14ac:dyDescent="0.25">
      <c r="A23" s="84" t="s">
        <v>56</v>
      </c>
      <c r="B23" s="9" t="s">
        <v>57</v>
      </c>
      <c r="C23" s="10" t="s">
        <v>53</v>
      </c>
      <c r="D23" s="125">
        <v>822</v>
      </c>
      <c r="E23" s="147">
        <f>VLOOKUP($A23,BPU!$A:$D,4,FALSE)</f>
        <v>0</v>
      </c>
      <c r="F23" s="81">
        <f t="shared" ref="F23:F24" si="1">$D23*$E23</f>
        <v>0</v>
      </c>
    </row>
    <row r="24" spans="1:6" x14ac:dyDescent="0.25">
      <c r="A24" s="84" t="s">
        <v>59</v>
      </c>
      <c r="B24" s="9" t="s">
        <v>60</v>
      </c>
      <c r="C24" s="10" t="s">
        <v>53</v>
      </c>
      <c r="D24" s="125">
        <v>11</v>
      </c>
      <c r="E24" s="147">
        <f>VLOOKUP($A24,BPU!$A:$D,4,FALSE)</f>
        <v>0</v>
      </c>
      <c r="F24" s="81">
        <f t="shared" si="1"/>
        <v>0</v>
      </c>
    </row>
    <row r="25" spans="1:6" x14ac:dyDescent="0.25">
      <c r="A25" s="88" t="s">
        <v>62</v>
      </c>
      <c r="B25" s="21" t="s">
        <v>63</v>
      </c>
      <c r="C25" s="21"/>
      <c r="D25" s="21"/>
      <c r="E25" s="21"/>
      <c r="F25" s="89"/>
    </row>
    <row r="26" spans="1:6" x14ac:dyDescent="0.25">
      <c r="A26" s="84" t="s">
        <v>64</v>
      </c>
      <c r="B26" s="16" t="s">
        <v>65</v>
      </c>
      <c r="C26" s="10" t="s">
        <v>53</v>
      </c>
      <c r="D26" s="125">
        <v>310</v>
      </c>
      <c r="E26" s="147">
        <f>VLOOKUP($A26,BPU!$A:$D,4,FALSE)</f>
        <v>0</v>
      </c>
      <c r="F26" s="81">
        <f>$D26*$E26</f>
        <v>0</v>
      </c>
    </row>
    <row r="27" spans="1:6" x14ac:dyDescent="0.25">
      <c r="A27" s="88" t="s">
        <v>67</v>
      </c>
      <c r="B27" s="21" t="s">
        <v>68</v>
      </c>
      <c r="C27" s="21"/>
      <c r="D27" s="21"/>
      <c r="E27" s="21"/>
      <c r="F27" s="89"/>
    </row>
    <row r="28" spans="1:6" x14ac:dyDescent="0.25">
      <c r="A28" s="84" t="s">
        <v>69</v>
      </c>
      <c r="B28" s="16" t="s">
        <v>70</v>
      </c>
      <c r="C28" s="10" t="s">
        <v>32</v>
      </c>
      <c r="D28" s="125">
        <v>32</v>
      </c>
      <c r="E28" s="147">
        <f>VLOOKUP($A28,BPU!$A:$D,4,FALSE)</f>
        <v>0</v>
      </c>
      <c r="F28" s="81">
        <f t="shared" ref="F28:F30" si="2">$D28*$E28</f>
        <v>0</v>
      </c>
    </row>
    <row r="29" spans="1:6" x14ac:dyDescent="0.25">
      <c r="A29" s="84" t="s">
        <v>72</v>
      </c>
      <c r="B29" s="16" t="s">
        <v>73</v>
      </c>
      <c r="C29" s="10" t="s">
        <v>47</v>
      </c>
      <c r="D29" s="125">
        <v>1</v>
      </c>
      <c r="E29" s="147">
        <f>VLOOKUP($A29,BPU!$A:$D,4,FALSE)</f>
        <v>0</v>
      </c>
      <c r="F29" s="81">
        <f t="shared" si="2"/>
        <v>0</v>
      </c>
    </row>
    <row r="30" spans="1:6" x14ac:dyDescent="0.25">
      <c r="A30" s="84" t="s">
        <v>75</v>
      </c>
      <c r="B30" s="16" t="s">
        <v>76</v>
      </c>
      <c r="C30" s="10" t="s">
        <v>47</v>
      </c>
      <c r="D30" s="125">
        <v>1</v>
      </c>
      <c r="E30" s="147">
        <f>VLOOKUP($A30,BPU!$A:$D,4,FALSE)</f>
        <v>0</v>
      </c>
      <c r="F30" s="81">
        <f t="shared" si="2"/>
        <v>0</v>
      </c>
    </row>
    <row r="31" spans="1:6" x14ac:dyDescent="0.25">
      <c r="A31" s="88" t="s">
        <v>78</v>
      </c>
      <c r="B31" s="21" t="s">
        <v>79</v>
      </c>
      <c r="C31" s="21"/>
      <c r="D31" s="21"/>
      <c r="E31" s="21"/>
      <c r="F31" s="89"/>
    </row>
    <row r="32" spans="1:6" x14ac:dyDescent="0.25">
      <c r="A32" s="84" t="s">
        <v>80</v>
      </c>
      <c r="B32" s="24" t="s">
        <v>81</v>
      </c>
      <c r="C32" s="10" t="s">
        <v>53</v>
      </c>
      <c r="D32" s="125">
        <v>405</v>
      </c>
      <c r="E32" s="147">
        <f>VLOOKUP($A32,BPU!$A:$D,4,FALSE)</f>
        <v>0</v>
      </c>
      <c r="F32" s="81">
        <f>$D32*$E32</f>
        <v>0</v>
      </c>
    </row>
    <row r="33" spans="1:6" x14ac:dyDescent="0.25">
      <c r="A33" s="88" t="s">
        <v>83</v>
      </c>
      <c r="B33" s="21" t="s">
        <v>84</v>
      </c>
      <c r="C33" s="21"/>
      <c r="D33" s="21"/>
      <c r="E33" s="21"/>
      <c r="F33" s="89"/>
    </row>
    <row r="34" spans="1:6" x14ac:dyDescent="0.25">
      <c r="A34" s="84" t="s">
        <v>85</v>
      </c>
      <c r="B34" s="24" t="s">
        <v>86</v>
      </c>
      <c r="C34" s="10"/>
      <c r="D34" s="10"/>
      <c r="E34" s="11"/>
      <c r="F34" s="154" t="s">
        <v>10</v>
      </c>
    </row>
    <row r="35" spans="1:6" x14ac:dyDescent="0.25">
      <c r="A35" s="84" t="s">
        <v>90</v>
      </c>
      <c r="B35" s="9" t="s">
        <v>91</v>
      </c>
      <c r="C35" s="10" t="s">
        <v>53</v>
      </c>
      <c r="D35" s="125">
        <v>19</v>
      </c>
      <c r="E35" s="147">
        <f>VLOOKUP($A35,BPU!$A:$D,4,FALSE)</f>
        <v>0</v>
      </c>
      <c r="F35" s="81">
        <f t="shared" ref="F35:F39" si="3">$D35*$E35</f>
        <v>0</v>
      </c>
    </row>
    <row r="36" spans="1:6" x14ac:dyDescent="0.25">
      <c r="A36" s="84" t="s">
        <v>92</v>
      </c>
      <c r="B36" s="9" t="s">
        <v>93</v>
      </c>
      <c r="C36" s="10" t="s">
        <v>53</v>
      </c>
      <c r="D36" s="125">
        <v>38</v>
      </c>
      <c r="E36" s="147">
        <f>VLOOKUP($A36,BPU!$A:$D,4,FALSE)</f>
        <v>0</v>
      </c>
      <c r="F36" s="81">
        <f t="shared" si="3"/>
        <v>0</v>
      </c>
    </row>
    <row r="37" spans="1:6" x14ac:dyDescent="0.25">
      <c r="A37" s="84" t="s">
        <v>94</v>
      </c>
      <c r="B37" s="9" t="s">
        <v>95</v>
      </c>
      <c r="C37" s="10" t="s">
        <v>53</v>
      </c>
      <c r="D37" s="125">
        <v>30</v>
      </c>
      <c r="E37" s="147">
        <f>VLOOKUP($A37,BPU!$A:$D,4,FALSE)</f>
        <v>0</v>
      </c>
      <c r="F37" s="81">
        <f t="shared" si="3"/>
        <v>0</v>
      </c>
    </row>
    <row r="38" spans="1:6" x14ac:dyDescent="0.25">
      <c r="A38" s="84" t="s">
        <v>96</v>
      </c>
      <c r="B38" s="9" t="s">
        <v>97</v>
      </c>
      <c r="C38" s="10" t="s">
        <v>53</v>
      </c>
      <c r="D38" s="125">
        <v>17</v>
      </c>
      <c r="E38" s="147">
        <f>VLOOKUP($A38,BPU!$A:$D,4,FALSE)</f>
        <v>0</v>
      </c>
      <c r="F38" s="81">
        <f t="shared" si="3"/>
        <v>0</v>
      </c>
    </row>
    <row r="39" spans="1:6" x14ac:dyDescent="0.25">
      <c r="A39" s="84" t="s">
        <v>98</v>
      </c>
      <c r="B39" s="9" t="s">
        <v>99</v>
      </c>
      <c r="C39" s="10" t="s">
        <v>53</v>
      </c>
      <c r="D39" s="125">
        <v>34</v>
      </c>
      <c r="E39" s="147">
        <f>VLOOKUP($A39,BPU!$A:$D,4,FALSE)</f>
        <v>0</v>
      </c>
      <c r="F39" s="81">
        <f t="shared" si="3"/>
        <v>0</v>
      </c>
    </row>
    <row r="40" spans="1:6" x14ac:dyDescent="0.25">
      <c r="A40" s="90" t="s">
        <v>100</v>
      </c>
      <c r="B40" s="26" t="s">
        <v>101</v>
      </c>
      <c r="C40" s="27"/>
      <c r="D40" s="27"/>
      <c r="E40" s="28"/>
      <c r="F40" s="154" t="s">
        <v>10</v>
      </c>
    </row>
    <row r="41" spans="1:6" x14ac:dyDescent="0.25">
      <c r="A41" s="84" t="s">
        <v>103</v>
      </c>
      <c r="B41" s="9" t="s">
        <v>104</v>
      </c>
      <c r="C41" s="10" t="s">
        <v>53</v>
      </c>
      <c r="D41" s="125">
        <v>418</v>
      </c>
      <c r="E41" s="147">
        <f>VLOOKUP($A41,BPU!$A:$D,4,FALSE)</f>
        <v>0</v>
      </c>
      <c r="F41" s="81">
        <f>$D41*$E41</f>
        <v>0</v>
      </c>
    </row>
    <row r="42" spans="1:6" x14ac:dyDescent="0.25">
      <c r="A42" s="84" t="s">
        <v>105</v>
      </c>
      <c r="B42" s="24" t="s">
        <v>106</v>
      </c>
      <c r="C42" s="10"/>
      <c r="D42" s="10"/>
      <c r="E42" s="11"/>
      <c r="F42" s="154" t="s">
        <v>10</v>
      </c>
    </row>
    <row r="43" spans="1:6" x14ac:dyDescent="0.25">
      <c r="A43" s="84" t="s">
        <v>108</v>
      </c>
      <c r="B43" s="9" t="s">
        <v>109</v>
      </c>
      <c r="C43" s="10" t="s">
        <v>32</v>
      </c>
      <c r="D43" s="125">
        <v>665</v>
      </c>
      <c r="E43" s="147">
        <f>VLOOKUP($A43,BPU!$A:$D,4,FALSE)</f>
        <v>0</v>
      </c>
      <c r="F43" s="81">
        <f t="shared" ref="F43:F44" si="4">$D43*$E43</f>
        <v>0</v>
      </c>
    </row>
    <row r="44" spans="1:6" x14ac:dyDescent="0.25">
      <c r="A44" s="84" t="s">
        <v>110</v>
      </c>
      <c r="B44" s="9" t="s">
        <v>111</v>
      </c>
      <c r="C44" s="10" t="s">
        <v>32</v>
      </c>
      <c r="D44" s="125">
        <v>380</v>
      </c>
      <c r="E44" s="147">
        <f>VLOOKUP($A44,BPU!$A:$D,4,FALSE)</f>
        <v>0</v>
      </c>
      <c r="F44" s="81">
        <f t="shared" si="4"/>
        <v>0</v>
      </c>
    </row>
    <row r="45" spans="1:6" x14ac:dyDescent="0.25">
      <c r="A45" s="88" t="s">
        <v>113</v>
      </c>
      <c r="B45" s="29" t="s">
        <v>114</v>
      </c>
      <c r="C45" s="30"/>
      <c r="D45" s="30"/>
      <c r="E45" s="66"/>
      <c r="F45" s="155"/>
    </row>
    <row r="46" spans="1:6" ht="15.75" thickBot="1" x14ac:dyDescent="0.3">
      <c r="A46" s="84" t="s">
        <v>115</v>
      </c>
      <c r="B46" s="24" t="s">
        <v>116</v>
      </c>
      <c r="C46" s="10" t="s">
        <v>21</v>
      </c>
      <c r="D46" s="125">
        <v>30</v>
      </c>
      <c r="E46" s="147">
        <f>VLOOKUP($A46,BPU!$A:$D,4,FALSE)</f>
        <v>0</v>
      </c>
      <c r="F46" s="81">
        <f>$D46*$E46</f>
        <v>0</v>
      </c>
    </row>
    <row r="47" spans="1:6" ht="15.75" thickBot="1" x14ac:dyDescent="0.3">
      <c r="A47" s="126" t="s">
        <v>512</v>
      </c>
      <c r="B47" s="127" t="s">
        <v>40</v>
      </c>
      <c r="C47" s="132"/>
      <c r="D47" s="132"/>
      <c r="E47" s="129"/>
      <c r="F47" s="130">
        <f>SUM(F19:F46)</f>
        <v>0</v>
      </c>
    </row>
    <row r="48" spans="1:6" x14ac:dyDescent="0.25">
      <c r="A48" s="76" t="s">
        <v>118</v>
      </c>
      <c r="B48" s="4" t="s">
        <v>119</v>
      </c>
      <c r="C48" s="5"/>
      <c r="D48" s="5"/>
      <c r="E48" s="5"/>
      <c r="F48" s="152"/>
    </row>
    <row r="49" spans="1:6" x14ac:dyDescent="0.25">
      <c r="A49" s="88" t="s">
        <v>120</v>
      </c>
      <c r="B49" s="21" t="s">
        <v>121</v>
      </c>
      <c r="C49" s="21"/>
      <c r="D49" s="21"/>
      <c r="E49" s="21"/>
      <c r="F49" s="156"/>
    </row>
    <row r="50" spans="1:6" x14ac:dyDescent="0.25">
      <c r="A50" s="84" t="s">
        <v>122</v>
      </c>
      <c r="B50" s="32" t="s">
        <v>123</v>
      </c>
      <c r="C50" s="1"/>
      <c r="D50" s="1"/>
      <c r="E50" s="33"/>
      <c r="F50" s="154" t="s">
        <v>10</v>
      </c>
    </row>
    <row r="51" spans="1:6" ht="15.75" thickBot="1" x14ac:dyDescent="0.3">
      <c r="A51" s="84" t="s">
        <v>125</v>
      </c>
      <c r="B51" s="16" t="s">
        <v>126</v>
      </c>
      <c r="C51" s="10" t="s">
        <v>32</v>
      </c>
      <c r="D51" s="125">
        <v>30</v>
      </c>
      <c r="E51" s="147">
        <f>VLOOKUP($A51,BPU!$A:$D,4,FALSE)</f>
        <v>0</v>
      </c>
      <c r="F51" s="81">
        <f>$D51*$E51</f>
        <v>0</v>
      </c>
    </row>
    <row r="52" spans="1:6" ht="15.75" thickBot="1" x14ac:dyDescent="0.3">
      <c r="A52" s="126" t="s">
        <v>513</v>
      </c>
      <c r="B52" s="127" t="s">
        <v>119</v>
      </c>
      <c r="C52" s="132"/>
      <c r="D52" s="132"/>
      <c r="E52" s="129"/>
      <c r="F52" s="130">
        <f>SUM(F50:F51)</f>
        <v>0</v>
      </c>
    </row>
    <row r="53" spans="1:6" x14ac:dyDescent="0.25">
      <c r="A53" s="76" t="s">
        <v>127</v>
      </c>
      <c r="B53" s="4" t="s">
        <v>128</v>
      </c>
      <c r="C53" s="5"/>
      <c r="D53" s="5"/>
      <c r="E53" s="5"/>
      <c r="F53" s="152"/>
    </row>
    <row r="54" spans="1:6" x14ac:dyDescent="0.25">
      <c r="A54" s="88" t="s">
        <v>129</v>
      </c>
      <c r="B54" s="21" t="s">
        <v>130</v>
      </c>
      <c r="C54" s="21"/>
      <c r="D54" s="21"/>
      <c r="E54" s="21"/>
      <c r="F54" s="89"/>
    </row>
    <row r="55" spans="1:6" x14ac:dyDescent="0.25">
      <c r="A55" s="84" t="s">
        <v>131</v>
      </c>
      <c r="B55" s="32" t="s">
        <v>132</v>
      </c>
      <c r="C55" s="1"/>
      <c r="D55" s="1"/>
      <c r="E55" s="33"/>
      <c r="F55" s="154" t="s">
        <v>10</v>
      </c>
    </row>
    <row r="56" spans="1:6" ht="15.75" thickBot="1" x14ac:dyDescent="0.3">
      <c r="A56" s="96" t="s">
        <v>134</v>
      </c>
      <c r="B56" s="16" t="s">
        <v>135</v>
      </c>
      <c r="C56" s="10" t="s">
        <v>32</v>
      </c>
      <c r="D56" s="125">
        <v>245</v>
      </c>
      <c r="E56" s="147">
        <f>VLOOKUP($A56,BPU!$A:$D,4,FALSE)</f>
        <v>0</v>
      </c>
      <c r="F56" s="81">
        <f>$D56*$E56</f>
        <v>0</v>
      </c>
    </row>
    <row r="57" spans="1:6" ht="15.75" thickBot="1" x14ac:dyDescent="0.3">
      <c r="A57" s="126" t="s">
        <v>514</v>
      </c>
      <c r="B57" s="127" t="s">
        <v>128</v>
      </c>
      <c r="C57" s="132"/>
      <c r="D57" s="132"/>
      <c r="E57" s="129"/>
      <c r="F57" s="130">
        <f>SUM(F55:F56)</f>
        <v>0</v>
      </c>
    </row>
    <row r="58" spans="1:6" x14ac:dyDescent="0.25">
      <c r="A58" s="76" t="s">
        <v>136</v>
      </c>
      <c r="B58" s="4" t="s">
        <v>137</v>
      </c>
      <c r="C58" s="5"/>
      <c r="D58" s="5"/>
      <c r="E58" s="5"/>
      <c r="F58" s="152"/>
    </row>
    <row r="59" spans="1:6" x14ac:dyDescent="0.25">
      <c r="A59" s="88" t="s">
        <v>138</v>
      </c>
      <c r="B59" s="35" t="s">
        <v>139</v>
      </c>
      <c r="C59" s="36"/>
      <c r="D59" s="36"/>
      <c r="E59" s="36"/>
      <c r="F59" s="97"/>
    </row>
    <row r="60" spans="1:6" x14ac:dyDescent="0.25">
      <c r="A60" s="84" t="s">
        <v>140</v>
      </c>
      <c r="B60" s="16" t="s">
        <v>141</v>
      </c>
      <c r="C60" s="10"/>
      <c r="D60" s="10"/>
      <c r="E60" s="19"/>
      <c r="F60" s="154" t="s">
        <v>10</v>
      </c>
    </row>
    <row r="61" spans="1:6" ht="15.75" thickBot="1" x14ac:dyDescent="0.3">
      <c r="A61" s="84" t="s">
        <v>143</v>
      </c>
      <c r="B61" s="16" t="s">
        <v>144</v>
      </c>
      <c r="C61" s="10" t="s">
        <v>47</v>
      </c>
      <c r="D61" s="125">
        <v>1</v>
      </c>
      <c r="E61" s="147">
        <f>VLOOKUP($A61,BPU!$A:$D,4,FALSE)</f>
        <v>0</v>
      </c>
      <c r="F61" s="81">
        <f>$D61*$E61</f>
        <v>0</v>
      </c>
    </row>
    <row r="62" spans="1:6" ht="15.75" thickBot="1" x14ac:dyDescent="0.3">
      <c r="A62" s="126" t="s">
        <v>515</v>
      </c>
      <c r="B62" s="127" t="s">
        <v>137</v>
      </c>
      <c r="C62" s="132"/>
      <c r="D62" s="132"/>
      <c r="E62" s="129"/>
      <c r="F62" s="130">
        <f>SUM(F60:F61)</f>
        <v>0</v>
      </c>
    </row>
    <row r="63" spans="1:6" x14ac:dyDescent="0.25">
      <c r="A63" s="76" t="s">
        <v>145</v>
      </c>
      <c r="B63" s="4" t="s">
        <v>146</v>
      </c>
      <c r="C63" s="5"/>
      <c r="D63" s="5"/>
      <c r="E63" s="5"/>
      <c r="F63" s="152"/>
    </row>
    <row r="64" spans="1:6" x14ac:dyDescent="0.25">
      <c r="A64" s="88" t="s">
        <v>147</v>
      </c>
      <c r="B64" s="35" t="s">
        <v>148</v>
      </c>
      <c r="C64" s="37"/>
      <c r="D64" s="37"/>
      <c r="E64" s="37"/>
      <c r="F64" s="98"/>
    </row>
    <row r="65" spans="1:6" x14ac:dyDescent="0.25">
      <c r="A65" s="84" t="s">
        <v>150</v>
      </c>
      <c r="B65" s="16" t="s">
        <v>151</v>
      </c>
      <c r="C65" s="10" t="s">
        <v>32</v>
      </c>
      <c r="D65" s="125">
        <v>307</v>
      </c>
      <c r="E65" s="147">
        <f>VLOOKUP($A65,BPU!$A:$D,4,FALSE)</f>
        <v>0</v>
      </c>
      <c r="F65" s="81">
        <f t="shared" ref="F65:F67" si="5">$D65*$E65</f>
        <v>0</v>
      </c>
    </row>
    <row r="66" spans="1:6" x14ac:dyDescent="0.25">
      <c r="A66" s="84" t="s">
        <v>152</v>
      </c>
      <c r="B66" s="16" t="s">
        <v>153</v>
      </c>
      <c r="C66" s="10" t="s">
        <v>32</v>
      </c>
      <c r="D66" s="125">
        <v>380</v>
      </c>
      <c r="E66" s="147">
        <f>VLOOKUP($A66,BPU!$A:$D,4,FALSE)</f>
        <v>0</v>
      </c>
      <c r="F66" s="81">
        <f t="shared" si="5"/>
        <v>0</v>
      </c>
    </row>
    <row r="67" spans="1:6" ht="15.75" thickBot="1" x14ac:dyDescent="0.3">
      <c r="A67" s="84" t="s">
        <v>156</v>
      </c>
      <c r="B67" s="16" t="s">
        <v>157</v>
      </c>
      <c r="C67" s="10" t="s">
        <v>32</v>
      </c>
      <c r="D67" s="125">
        <v>16</v>
      </c>
      <c r="E67" s="147">
        <f>VLOOKUP($A67,BPU!$A:$D,4,FALSE)</f>
        <v>0</v>
      </c>
      <c r="F67" s="81">
        <f t="shared" si="5"/>
        <v>0</v>
      </c>
    </row>
    <row r="68" spans="1:6" ht="15.75" thickBot="1" x14ac:dyDescent="0.3">
      <c r="A68" s="126" t="s">
        <v>516</v>
      </c>
      <c r="B68" s="127" t="s">
        <v>146</v>
      </c>
      <c r="C68" s="132"/>
      <c r="D68" s="132"/>
      <c r="E68" s="129"/>
      <c r="F68" s="130">
        <f>SUM(F65:F67)</f>
        <v>0</v>
      </c>
    </row>
    <row r="69" spans="1:6" x14ac:dyDescent="0.25">
      <c r="A69" s="76" t="s">
        <v>158</v>
      </c>
      <c r="B69" s="4" t="s">
        <v>159</v>
      </c>
      <c r="C69" s="5"/>
      <c r="D69" s="5"/>
      <c r="E69" s="5"/>
      <c r="F69" s="152"/>
    </row>
    <row r="70" spans="1:6" x14ac:dyDescent="0.25">
      <c r="A70" s="88" t="s">
        <v>160</v>
      </c>
      <c r="B70" s="35" t="s">
        <v>161</v>
      </c>
      <c r="C70" s="37"/>
      <c r="D70" s="37"/>
      <c r="E70" s="38"/>
      <c r="F70" s="99"/>
    </row>
    <row r="71" spans="1:6" x14ac:dyDescent="0.25">
      <c r="A71" s="84" t="s">
        <v>162</v>
      </c>
      <c r="B71" s="16" t="s">
        <v>163</v>
      </c>
      <c r="C71" s="39"/>
      <c r="D71" s="39"/>
      <c r="E71" s="19"/>
      <c r="F71" s="154"/>
    </row>
    <row r="72" spans="1:6" x14ac:dyDescent="0.25">
      <c r="A72" s="84" t="s">
        <v>165</v>
      </c>
      <c r="B72" s="40" t="s">
        <v>166</v>
      </c>
      <c r="C72" s="39" t="s">
        <v>47</v>
      </c>
      <c r="D72" s="149">
        <v>1</v>
      </c>
      <c r="E72" s="147">
        <f>VLOOKUP($A72,BPU!$A:$D,4,FALSE)</f>
        <v>0</v>
      </c>
      <c r="F72" s="81">
        <f t="shared" ref="F72:F73" si="6">$D72*$E72</f>
        <v>0</v>
      </c>
    </row>
    <row r="73" spans="1:6" x14ac:dyDescent="0.25">
      <c r="A73" s="84" t="s">
        <v>169</v>
      </c>
      <c r="B73" s="40" t="s">
        <v>170</v>
      </c>
      <c r="C73" s="39" t="s">
        <v>47</v>
      </c>
      <c r="D73" s="149">
        <v>1</v>
      </c>
      <c r="E73" s="147">
        <f>VLOOKUP($A73,BPU!$A:$D,4,FALSE)</f>
        <v>0</v>
      </c>
      <c r="F73" s="81">
        <f t="shared" si="6"/>
        <v>0</v>
      </c>
    </row>
    <row r="74" spans="1:6" x14ac:dyDescent="0.25">
      <c r="A74" s="84" t="s">
        <v>171</v>
      </c>
      <c r="B74" s="16" t="s">
        <v>172</v>
      </c>
      <c r="C74" s="39"/>
      <c r="D74" s="39"/>
      <c r="E74" s="19"/>
      <c r="F74" s="154" t="s">
        <v>10</v>
      </c>
    </row>
    <row r="75" spans="1:6" x14ac:dyDescent="0.25">
      <c r="A75" s="84" t="s">
        <v>174</v>
      </c>
      <c r="B75" s="9" t="s">
        <v>175</v>
      </c>
      <c r="C75" s="39" t="s">
        <v>47</v>
      </c>
      <c r="D75" s="149">
        <v>2</v>
      </c>
      <c r="E75" s="147">
        <f>VLOOKUP($A75,BPU!$A:$D,4,FALSE)</f>
        <v>0</v>
      </c>
      <c r="F75" s="81">
        <f>$D75*$E75</f>
        <v>0</v>
      </c>
    </row>
    <row r="76" spans="1:6" x14ac:dyDescent="0.25">
      <c r="A76" s="88" t="s">
        <v>178</v>
      </c>
      <c r="B76" s="35" t="s">
        <v>179</v>
      </c>
      <c r="C76" s="37"/>
      <c r="D76" s="37"/>
      <c r="E76" s="38"/>
      <c r="F76" s="99"/>
    </row>
    <row r="77" spans="1:6" x14ac:dyDescent="0.25">
      <c r="A77" s="84" t="s">
        <v>180</v>
      </c>
      <c r="B77" s="9" t="s">
        <v>181</v>
      </c>
      <c r="C77" s="10"/>
      <c r="D77" s="10"/>
      <c r="E77" s="19"/>
      <c r="F77" s="154" t="s">
        <v>10</v>
      </c>
    </row>
    <row r="78" spans="1:6" x14ac:dyDescent="0.25">
      <c r="A78" s="84" t="s">
        <v>182</v>
      </c>
      <c r="B78" s="9" t="s">
        <v>183</v>
      </c>
      <c r="C78" s="10" t="s">
        <v>47</v>
      </c>
      <c r="D78" s="125">
        <v>1</v>
      </c>
      <c r="E78" s="147">
        <f>VLOOKUP($A78,BPU!$A:$D,4,FALSE)</f>
        <v>0</v>
      </c>
      <c r="F78" s="81">
        <f>$D78*$E78</f>
        <v>0</v>
      </c>
    </row>
    <row r="79" spans="1:6" x14ac:dyDescent="0.25">
      <c r="A79" s="100" t="s">
        <v>185</v>
      </c>
      <c r="B79" s="35" t="s">
        <v>186</v>
      </c>
      <c r="C79" s="35"/>
      <c r="D79" s="35"/>
      <c r="E79" s="41"/>
      <c r="F79" s="101"/>
    </row>
    <row r="80" spans="1:6" x14ac:dyDescent="0.25">
      <c r="A80" s="84" t="s">
        <v>187</v>
      </c>
      <c r="B80" s="9" t="s">
        <v>188</v>
      </c>
      <c r="C80" s="10"/>
      <c r="D80" s="10"/>
      <c r="E80" s="19"/>
      <c r="F80" s="154" t="s">
        <v>10</v>
      </c>
    </row>
    <row r="81" spans="1:6" x14ac:dyDescent="0.25">
      <c r="A81" s="84" t="s">
        <v>190</v>
      </c>
      <c r="B81" s="9" t="s">
        <v>183</v>
      </c>
      <c r="C81" s="10" t="s">
        <v>47</v>
      </c>
      <c r="D81" s="125">
        <v>2</v>
      </c>
      <c r="E81" s="147">
        <f>VLOOKUP($A81,BPU!$A:$D,4,FALSE)</f>
        <v>0</v>
      </c>
      <c r="F81" s="81">
        <f>$D81*$E81</f>
        <v>0</v>
      </c>
    </row>
    <row r="82" spans="1:6" x14ac:dyDescent="0.25">
      <c r="A82" s="84" t="s">
        <v>191</v>
      </c>
      <c r="B82" s="9" t="s">
        <v>192</v>
      </c>
      <c r="C82" s="42"/>
      <c r="D82" s="42"/>
      <c r="E82" s="19" t="s">
        <v>10</v>
      </c>
      <c r="F82" s="154" t="s">
        <v>10</v>
      </c>
    </row>
    <row r="83" spans="1:6" x14ac:dyDescent="0.25">
      <c r="A83" s="84" t="s">
        <v>194</v>
      </c>
      <c r="B83" s="9" t="s">
        <v>195</v>
      </c>
      <c r="C83" s="10" t="s">
        <v>47</v>
      </c>
      <c r="D83" s="125">
        <v>1</v>
      </c>
      <c r="E83" s="147">
        <f>VLOOKUP($A83,BPU!$A:$D,4,FALSE)</f>
        <v>0</v>
      </c>
      <c r="F83" s="81">
        <f t="shared" ref="F83:F84" si="7">$D83*$E83</f>
        <v>0</v>
      </c>
    </row>
    <row r="84" spans="1:6" x14ac:dyDescent="0.25">
      <c r="A84" s="84" t="s">
        <v>196</v>
      </c>
      <c r="B84" s="9" t="s">
        <v>197</v>
      </c>
      <c r="C84" s="10" t="s">
        <v>47</v>
      </c>
      <c r="D84" s="125">
        <v>1</v>
      </c>
      <c r="E84" s="147">
        <f>VLOOKUP($A84,BPU!$A:$D,4,FALSE)</f>
        <v>0</v>
      </c>
      <c r="F84" s="81">
        <f t="shared" si="7"/>
        <v>0</v>
      </c>
    </row>
    <row r="85" spans="1:6" x14ac:dyDescent="0.25">
      <c r="A85" s="84" t="s">
        <v>198</v>
      </c>
      <c r="B85" s="9" t="s">
        <v>199</v>
      </c>
      <c r="C85" s="42"/>
      <c r="D85" s="42"/>
      <c r="E85" s="19" t="s">
        <v>10</v>
      </c>
      <c r="F85" s="154" t="s">
        <v>10</v>
      </c>
    </row>
    <row r="86" spans="1:6" x14ac:dyDescent="0.25">
      <c r="A86" s="84" t="s">
        <v>201</v>
      </c>
      <c r="B86" s="9" t="s">
        <v>202</v>
      </c>
      <c r="C86" s="10" t="s">
        <v>47</v>
      </c>
      <c r="D86" s="125">
        <v>2</v>
      </c>
      <c r="E86" s="147">
        <f>VLOOKUP($A86,BPU!$A:$D,4,FALSE)</f>
        <v>0</v>
      </c>
      <c r="F86" s="81">
        <f>$D86*$E86</f>
        <v>0</v>
      </c>
    </row>
    <row r="87" spans="1:6" x14ac:dyDescent="0.25">
      <c r="A87" s="84" t="s">
        <v>203</v>
      </c>
      <c r="B87" s="9" t="s">
        <v>204</v>
      </c>
      <c r="C87" s="10"/>
      <c r="D87" s="10"/>
      <c r="E87" s="19"/>
      <c r="F87" s="154" t="s">
        <v>10</v>
      </c>
    </row>
    <row r="88" spans="1:6" x14ac:dyDescent="0.25">
      <c r="A88" s="84" t="s">
        <v>206</v>
      </c>
      <c r="B88" s="9" t="s">
        <v>166</v>
      </c>
      <c r="C88" s="10" t="s">
        <v>47</v>
      </c>
      <c r="D88" s="125">
        <v>1</v>
      </c>
      <c r="E88" s="147">
        <f>VLOOKUP($A88,BPU!$A:$D,4,FALSE)</f>
        <v>0</v>
      </c>
      <c r="F88" s="81">
        <f>$D88*$E88</f>
        <v>0</v>
      </c>
    </row>
    <row r="89" spans="1:6" x14ac:dyDescent="0.25">
      <c r="A89" s="84" t="s">
        <v>207</v>
      </c>
      <c r="B89" s="9" t="s">
        <v>208</v>
      </c>
      <c r="C89" s="10"/>
      <c r="D89" s="10"/>
      <c r="E89" s="19"/>
      <c r="F89" s="154" t="s">
        <v>10</v>
      </c>
    </row>
    <row r="90" spans="1:6" x14ac:dyDescent="0.25">
      <c r="A90" s="84" t="s">
        <v>210</v>
      </c>
      <c r="B90" s="9" t="s">
        <v>211</v>
      </c>
      <c r="C90" s="10" t="s">
        <v>47</v>
      </c>
      <c r="D90" s="125">
        <v>1</v>
      </c>
      <c r="E90" s="147">
        <f>VLOOKUP($A90,BPU!$A:$D,4,FALSE)</f>
        <v>0</v>
      </c>
      <c r="F90" s="81">
        <f t="shared" ref="F90:F91" si="8">$D90*$E90</f>
        <v>0</v>
      </c>
    </row>
    <row r="91" spans="1:6" x14ac:dyDescent="0.25">
      <c r="A91" s="84" t="s">
        <v>214</v>
      </c>
      <c r="B91" s="9" t="s">
        <v>215</v>
      </c>
      <c r="C91" s="10" t="s">
        <v>47</v>
      </c>
      <c r="D91" s="125">
        <v>1</v>
      </c>
      <c r="E91" s="147">
        <f>VLOOKUP($A91,BPU!$A:$D,4,FALSE)</f>
        <v>0</v>
      </c>
      <c r="F91" s="81">
        <f t="shared" si="8"/>
        <v>0</v>
      </c>
    </row>
    <row r="92" spans="1:6" x14ac:dyDescent="0.25">
      <c r="A92" s="84" t="s">
        <v>216</v>
      </c>
      <c r="B92" s="9" t="s">
        <v>217</v>
      </c>
      <c r="C92" s="42"/>
      <c r="D92" s="42"/>
      <c r="E92" s="19"/>
      <c r="F92" s="154" t="s">
        <v>10</v>
      </c>
    </row>
    <row r="93" spans="1:6" x14ac:dyDescent="0.25">
      <c r="A93" s="84" t="s">
        <v>219</v>
      </c>
      <c r="B93" s="9" t="s">
        <v>168</v>
      </c>
      <c r="C93" s="10" t="s">
        <v>47</v>
      </c>
      <c r="D93" s="125">
        <v>1</v>
      </c>
      <c r="E93" s="147">
        <f>VLOOKUP($A93,BPU!$A:$D,4,FALSE)</f>
        <v>0</v>
      </c>
      <c r="F93" s="81">
        <f>$D93*$E93</f>
        <v>0</v>
      </c>
    </row>
    <row r="94" spans="1:6" x14ac:dyDescent="0.25">
      <c r="A94" s="84" t="s">
        <v>220</v>
      </c>
      <c r="B94" s="9" t="s">
        <v>221</v>
      </c>
      <c r="C94" s="10"/>
      <c r="D94" s="10"/>
      <c r="E94" s="19"/>
      <c r="F94" s="154" t="s">
        <v>10</v>
      </c>
    </row>
    <row r="95" spans="1:6" x14ac:dyDescent="0.25">
      <c r="A95" s="84" t="s">
        <v>223</v>
      </c>
      <c r="B95" s="9" t="s">
        <v>224</v>
      </c>
      <c r="C95" s="10" t="s">
        <v>47</v>
      </c>
      <c r="D95" s="125">
        <v>8</v>
      </c>
      <c r="E95" s="147">
        <f>VLOOKUP($A95,BPU!$A:$D,4,FALSE)</f>
        <v>0</v>
      </c>
      <c r="F95" s="81">
        <f t="shared" ref="F95:F98" si="9">$D95*$E95</f>
        <v>0</v>
      </c>
    </row>
    <row r="96" spans="1:6" x14ac:dyDescent="0.25">
      <c r="A96" s="84" t="s">
        <v>225</v>
      </c>
      <c r="B96" s="9" t="s">
        <v>226</v>
      </c>
      <c r="C96" s="10" t="s">
        <v>47</v>
      </c>
      <c r="D96" s="125">
        <v>1</v>
      </c>
      <c r="E96" s="147">
        <f>VLOOKUP($A96,BPU!$A:$D,4,FALSE)</f>
        <v>0</v>
      </c>
      <c r="F96" s="81">
        <f t="shared" si="9"/>
        <v>0</v>
      </c>
    </row>
    <row r="97" spans="1:6" x14ac:dyDescent="0.25">
      <c r="A97" s="84" t="s">
        <v>227</v>
      </c>
      <c r="B97" s="9" t="s">
        <v>228</v>
      </c>
      <c r="C97" s="10" t="s">
        <v>47</v>
      </c>
      <c r="D97" s="125">
        <v>1</v>
      </c>
      <c r="E97" s="147">
        <f>VLOOKUP($A97,BPU!$A:$D,4,FALSE)</f>
        <v>0</v>
      </c>
      <c r="F97" s="81">
        <f t="shared" si="9"/>
        <v>0</v>
      </c>
    </row>
    <row r="98" spans="1:6" x14ac:dyDescent="0.25">
      <c r="A98" s="84" t="s">
        <v>229</v>
      </c>
      <c r="B98" s="9" t="s">
        <v>230</v>
      </c>
      <c r="C98" s="10" t="s">
        <v>47</v>
      </c>
      <c r="D98" s="125">
        <v>1</v>
      </c>
      <c r="E98" s="147">
        <f>VLOOKUP($A98,BPU!$A:$D,4,FALSE)</f>
        <v>0</v>
      </c>
      <c r="F98" s="81">
        <f t="shared" si="9"/>
        <v>0</v>
      </c>
    </row>
    <row r="99" spans="1:6" x14ac:dyDescent="0.25">
      <c r="A99" s="84" t="s">
        <v>231</v>
      </c>
      <c r="B99" s="9" t="s">
        <v>232</v>
      </c>
      <c r="C99" s="10"/>
      <c r="D99" s="10"/>
      <c r="E99" s="19"/>
      <c r="F99" s="154" t="s">
        <v>10</v>
      </c>
    </row>
    <row r="100" spans="1:6" x14ac:dyDescent="0.25">
      <c r="A100" s="84" t="s">
        <v>234</v>
      </c>
      <c r="B100" s="9" t="s">
        <v>228</v>
      </c>
      <c r="C100" s="10" t="s">
        <v>47</v>
      </c>
      <c r="D100" s="125">
        <v>1</v>
      </c>
      <c r="E100" s="147">
        <f>VLOOKUP($A100,BPU!$A:$D,4,FALSE)</f>
        <v>0</v>
      </c>
      <c r="F100" s="81">
        <f>$D100*$E100</f>
        <v>0</v>
      </c>
    </row>
    <row r="101" spans="1:6" x14ac:dyDescent="0.25">
      <c r="A101" s="88" t="s">
        <v>235</v>
      </c>
      <c r="B101" s="35" t="s">
        <v>236</v>
      </c>
      <c r="C101" s="37"/>
      <c r="D101" s="37"/>
      <c r="E101" s="38"/>
      <c r="F101" s="99"/>
    </row>
    <row r="102" spans="1:6" x14ac:dyDescent="0.25">
      <c r="A102" s="84" t="s">
        <v>237</v>
      </c>
      <c r="B102" s="9" t="s">
        <v>501</v>
      </c>
      <c r="C102" s="10" t="s">
        <v>47</v>
      </c>
      <c r="D102" s="125">
        <v>2</v>
      </c>
      <c r="E102" s="147">
        <f>VLOOKUP($A102,BPU!$A:$D,4,FALSE)</f>
        <v>0</v>
      </c>
      <c r="F102" s="81">
        <f>$D102*$E102</f>
        <v>0</v>
      </c>
    </row>
    <row r="103" spans="1:6" x14ac:dyDescent="0.25">
      <c r="A103" s="88" t="s">
        <v>239</v>
      </c>
      <c r="B103" s="35" t="s">
        <v>240</v>
      </c>
      <c r="C103" s="30"/>
      <c r="D103" s="30"/>
      <c r="E103" s="44"/>
      <c r="F103" s="102"/>
    </row>
    <row r="104" spans="1:6" x14ac:dyDescent="0.25">
      <c r="A104" s="84" t="s">
        <v>538</v>
      </c>
      <c r="B104" s="9" t="s">
        <v>539</v>
      </c>
      <c r="C104" s="10"/>
      <c r="D104" s="10"/>
      <c r="E104" s="19"/>
      <c r="F104" s="154" t="s">
        <v>10</v>
      </c>
    </row>
    <row r="105" spans="1:6" x14ac:dyDescent="0.25">
      <c r="A105" s="84" t="s">
        <v>540</v>
      </c>
      <c r="B105" s="9" t="s">
        <v>541</v>
      </c>
      <c r="C105" s="10" t="s">
        <v>47</v>
      </c>
      <c r="D105" s="125">
        <v>2</v>
      </c>
      <c r="E105" s="147">
        <f>VLOOKUP($A105,BPU!$A:$D,4,FALSE)</f>
        <v>0</v>
      </c>
      <c r="F105" s="81">
        <f>$D105*$E105</f>
        <v>0</v>
      </c>
    </row>
    <row r="106" spans="1:6" x14ac:dyDescent="0.25">
      <c r="A106" s="84" t="s">
        <v>241</v>
      </c>
      <c r="B106" s="16" t="s">
        <v>242</v>
      </c>
      <c r="C106" s="39"/>
      <c r="D106" s="10"/>
      <c r="E106" s="19"/>
      <c r="F106" s="154" t="s">
        <v>10</v>
      </c>
    </row>
    <row r="107" spans="1:6" x14ac:dyDescent="0.25">
      <c r="A107" s="84" t="s">
        <v>244</v>
      </c>
      <c r="B107" s="16" t="s">
        <v>245</v>
      </c>
      <c r="C107" s="39" t="s">
        <v>47</v>
      </c>
      <c r="D107" s="125">
        <v>2</v>
      </c>
      <c r="E107" s="147">
        <f>VLOOKUP($A107,BPU!$A:$D,4,FALSE)</f>
        <v>0</v>
      </c>
      <c r="F107" s="81">
        <f>$D107*$E107</f>
        <v>0</v>
      </c>
    </row>
    <row r="108" spans="1:6" x14ac:dyDescent="0.25">
      <c r="A108" s="84" t="s">
        <v>246</v>
      </c>
      <c r="B108" s="16" t="s">
        <v>247</v>
      </c>
      <c r="C108" s="39"/>
      <c r="D108" s="10"/>
      <c r="E108" s="19"/>
      <c r="F108" s="154" t="s">
        <v>10</v>
      </c>
    </row>
    <row r="109" spans="1:6" x14ac:dyDescent="0.25">
      <c r="A109" s="84" t="s">
        <v>249</v>
      </c>
      <c r="B109" s="16" t="s">
        <v>245</v>
      </c>
      <c r="C109" s="39" t="s">
        <v>47</v>
      </c>
      <c r="D109" s="125">
        <v>2</v>
      </c>
      <c r="E109" s="147">
        <f>VLOOKUP($A109,BPU!$A:$D,4,FALSE)</f>
        <v>0</v>
      </c>
      <c r="F109" s="81">
        <f>$D109*$E109</f>
        <v>0</v>
      </c>
    </row>
    <row r="110" spans="1:6" x14ac:dyDescent="0.25">
      <c r="A110" s="88" t="s">
        <v>250</v>
      </c>
      <c r="B110" s="35" t="s">
        <v>251</v>
      </c>
      <c r="C110" s="30"/>
      <c r="D110" s="30"/>
      <c r="E110" s="44"/>
      <c r="F110" s="102"/>
    </row>
    <row r="111" spans="1:6" x14ac:dyDescent="0.25">
      <c r="A111" s="84" t="s">
        <v>253</v>
      </c>
      <c r="B111" s="9" t="s">
        <v>254</v>
      </c>
      <c r="C111" s="10"/>
      <c r="D111" s="10"/>
      <c r="E111" s="19"/>
      <c r="F111" s="154" t="s">
        <v>10</v>
      </c>
    </row>
    <row r="112" spans="1:6" x14ac:dyDescent="0.25">
      <c r="A112" s="84" t="s">
        <v>256</v>
      </c>
      <c r="B112" s="9" t="s">
        <v>257</v>
      </c>
      <c r="C112" s="10" t="s">
        <v>47</v>
      </c>
      <c r="D112" s="125">
        <v>1</v>
      </c>
      <c r="E112" s="147">
        <f>VLOOKUP($A112,BPU!$A:$D,4,FALSE)</f>
        <v>0</v>
      </c>
      <c r="F112" s="81">
        <f t="shared" ref="F112:F114" si="10">$D112*$E112</f>
        <v>0</v>
      </c>
    </row>
    <row r="113" spans="1:6" x14ac:dyDescent="0.25">
      <c r="A113" s="84" t="s">
        <v>258</v>
      </c>
      <c r="B113" s="9" t="s">
        <v>259</v>
      </c>
      <c r="C113" s="10" t="s">
        <v>47</v>
      </c>
      <c r="D113" s="125">
        <v>1</v>
      </c>
      <c r="E113" s="147">
        <f>VLOOKUP($A113,BPU!$A:$D,4,FALSE)</f>
        <v>0</v>
      </c>
      <c r="F113" s="81">
        <f t="shared" si="10"/>
        <v>0</v>
      </c>
    </row>
    <row r="114" spans="1:6" x14ac:dyDescent="0.25">
      <c r="A114" s="84" t="s">
        <v>260</v>
      </c>
      <c r="B114" s="9" t="s">
        <v>261</v>
      </c>
      <c r="C114" s="10" t="s">
        <v>47</v>
      </c>
      <c r="D114" s="125">
        <v>3</v>
      </c>
      <c r="E114" s="147">
        <f>VLOOKUP($A114,BPU!$A:$D,4,FALSE)</f>
        <v>0</v>
      </c>
      <c r="F114" s="81">
        <f t="shared" si="10"/>
        <v>0</v>
      </c>
    </row>
    <row r="115" spans="1:6" x14ac:dyDescent="0.25">
      <c r="A115" s="84" t="s">
        <v>263</v>
      </c>
      <c r="B115" s="9" t="s">
        <v>264</v>
      </c>
      <c r="C115" s="10"/>
      <c r="D115" s="10"/>
      <c r="E115" s="19"/>
      <c r="F115" s="154" t="s">
        <v>10</v>
      </c>
    </row>
    <row r="116" spans="1:6" x14ac:dyDescent="0.25">
      <c r="A116" s="84" t="s">
        <v>266</v>
      </c>
      <c r="B116" s="9" t="s">
        <v>259</v>
      </c>
      <c r="C116" s="10" t="s">
        <v>47</v>
      </c>
      <c r="D116" s="125">
        <v>4</v>
      </c>
      <c r="E116" s="147">
        <f>VLOOKUP($A116,BPU!$A:$D,4,FALSE)</f>
        <v>0</v>
      </c>
      <c r="F116" s="81">
        <f t="shared" ref="F116:F118" si="11">$D116*$E116</f>
        <v>0</v>
      </c>
    </row>
    <row r="117" spans="1:6" x14ac:dyDescent="0.25">
      <c r="A117" s="84" t="s">
        <v>267</v>
      </c>
      <c r="B117" s="9" t="s">
        <v>268</v>
      </c>
      <c r="C117" s="10" t="s">
        <v>47</v>
      </c>
      <c r="D117" s="125">
        <v>1</v>
      </c>
      <c r="E117" s="147">
        <f>VLOOKUP($A117,BPU!$A:$D,4,FALSE)</f>
        <v>0</v>
      </c>
      <c r="F117" s="81">
        <f t="shared" si="11"/>
        <v>0</v>
      </c>
    </row>
    <row r="118" spans="1:6" x14ac:dyDescent="0.25">
      <c r="A118" s="84" t="s">
        <v>269</v>
      </c>
      <c r="B118" s="9" t="s">
        <v>270</v>
      </c>
      <c r="C118" s="10" t="s">
        <v>47</v>
      </c>
      <c r="D118" s="125">
        <v>2</v>
      </c>
      <c r="E118" s="147">
        <f>VLOOKUP($A118,BPU!$A:$D,4,FALSE)</f>
        <v>0</v>
      </c>
      <c r="F118" s="81">
        <f t="shared" si="11"/>
        <v>0</v>
      </c>
    </row>
    <row r="119" spans="1:6" x14ac:dyDescent="0.25">
      <c r="A119" s="84" t="s">
        <v>272</v>
      </c>
      <c r="B119" s="9" t="s">
        <v>273</v>
      </c>
      <c r="C119" s="10"/>
      <c r="D119" s="10"/>
      <c r="E119" s="19"/>
      <c r="F119" s="154" t="s">
        <v>10</v>
      </c>
    </row>
    <row r="120" spans="1:6" x14ac:dyDescent="0.25">
      <c r="A120" s="84" t="s">
        <v>275</v>
      </c>
      <c r="B120" s="9" t="s">
        <v>276</v>
      </c>
      <c r="C120" s="10" t="s">
        <v>47</v>
      </c>
      <c r="D120" s="125">
        <v>1</v>
      </c>
      <c r="E120" s="147">
        <f>VLOOKUP($A120,BPU!$A:$D,4,FALSE)</f>
        <v>0</v>
      </c>
      <c r="F120" s="81">
        <f t="shared" ref="F120:F121" si="12">$D120*$E120</f>
        <v>0</v>
      </c>
    </row>
    <row r="121" spans="1:6" ht="15.75" thickBot="1" x14ac:dyDescent="0.3">
      <c r="A121" s="84" t="s">
        <v>277</v>
      </c>
      <c r="B121" s="9" t="s">
        <v>278</v>
      </c>
      <c r="C121" s="10" t="s">
        <v>47</v>
      </c>
      <c r="D121" s="125">
        <v>1</v>
      </c>
      <c r="E121" s="147">
        <f>VLOOKUP($A121,BPU!$A:$D,4,FALSE)</f>
        <v>0</v>
      </c>
      <c r="F121" s="81">
        <f t="shared" si="12"/>
        <v>0</v>
      </c>
    </row>
    <row r="122" spans="1:6" ht="15.75" thickBot="1" x14ac:dyDescent="0.3">
      <c r="A122" s="126" t="s">
        <v>517</v>
      </c>
      <c r="B122" s="127" t="s">
        <v>159</v>
      </c>
      <c r="C122" s="132"/>
      <c r="D122" s="132"/>
      <c r="E122" s="129"/>
      <c r="F122" s="130">
        <f>SUM(F71:F121)</f>
        <v>0</v>
      </c>
    </row>
    <row r="123" spans="1:6" x14ac:dyDescent="0.25">
      <c r="A123" s="76" t="s">
        <v>291</v>
      </c>
      <c r="B123" s="4" t="s">
        <v>292</v>
      </c>
      <c r="C123" s="5"/>
      <c r="D123" s="5"/>
      <c r="E123" s="5"/>
      <c r="F123" s="152"/>
    </row>
    <row r="124" spans="1:6" x14ac:dyDescent="0.25">
      <c r="A124" s="88" t="s">
        <v>293</v>
      </c>
      <c r="B124" s="35" t="s">
        <v>294</v>
      </c>
      <c r="C124" s="30"/>
      <c r="D124" s="30"/>
      <c r="E124" s="44"/>
      <c r="F124" s="102"/>
    </row>
    <row r="125" spans="1:6" x14ac:dyDescent="0.25">
      <c r="A125" s="84" t="s">
        <v>295</v>
      </c>
      <c r="B125" s="9" t="s">
        <v>296</v>
      </c>
      <c r="C125" s="42"/>
      <c r="D125" s="42"/>
      <c r="E125" s="49"/>
      <c r="F125" s="154" t="s">
        <v>10</v>
      </c>
    </row>
    <row r="126" spans="1:6" x14ac:dyDescent="0.25">
      <c r="A126" s="84" t="s">
        <v>297</v>
      </c>
      <c r="B126" s="9" t="s">
        <v>183</v>
      </c>
      <c r="C126" s="10" t="s">
        <v>47</v>
      </c>
      <c r="D126" s="125">
        <v>1</v>
      </c>
      <c r="E126" s="147">
        <f>VLOOKUP($A126,BPU!$A:$D,4,FALSE)</f>
        <v>0</v>
      </c>
      <c r="F126" s="81">
        <f>$D126*$E126</f>
        <v>0</v>
      </c>
    </row>
    <row r="127" spans="1:6" x14ac:dyDescent="0.25">
      <c r="A127" s="84" t="s">
        <v>299</v>
      </c>
      <c r="B127" s="9" t="s">
        <v>300</v>
      </c>
      <c r="C127" s="10"/>
      <c r="D127" s="10"/>
      <c r="E127" s="19"/>
      <c r="F127" s="154" t="s">
        <v>10</v>
      </c>
    </row>
    <row r="128" spans="1:6" x14ac:dyDescent="0.25">
      <c r="A128" s="84" t="s">
        <v>301</v>
      </c>
      <c r="B128" s="9" t="s">
        <v>302</v>
      </c>
      <c r="C128" s="10" t="s">
        <v>47</v>
      </c>
      <c r="D128" s="125">
        <v>1</v>
      </c>
      <c r="E128" s="147">
        <f>VLOOKUP($A128,BPU!$A:$D,4,FALSE)</f>
        <v>0</v>
      </c>
      <c r="F128" s="81">
        <f>$D128*$E128</f>
        <v>0</v>
      </c>
    </row>
    <row r="129" spans="1:6" x14ac:dyDescent="0.25">
      <c r="A129" s="84" t="s">
        <v>543</v>
      </c>
      <c r="B129" s="9" t="s">
        <v>544</v>
      </c>
      <c r="C129" s="10" t="s">
        <v>47</v>
      </c>
      <c r="D129" s="125">
        <v>2</v>
      </c>
      <c r="E129" s="147">
        <f>VLOOKUP($A129,BPU!$A:$D,4,FALSE)</f>
        <v>0</v>
      </c>
      <c r="F129" s="81">
        <f>$D129*$E129</f>
        <v>0</v>
      </c>
    </row>
    <row r="130" spans="1:6" x14ac:dyDescent="0.25">
      <c r="A130" s="88" t="s">
        <v>303</v>
      </c>
      <c r="B130" s="35" t="s">
        <v>304</v>
      </c>
      <c r="C130" s="30"/>
      <c r="D130" s="30"/>
      <c r="E130" s="44"/>
      <c r="F130" s="102"/>
    </row>
    <row r="131" spans="1:6" x14ac:dyDescent="0.25">
      <c r="A131" s="84" t="s">
        <v>305</v>
      </c>
      <c r="B131" s="16" t="s">
        <v>306</v>
      </c>
      <c r="C131" s="10" t="s">
        <v>47</v>
      </c>
      <c r="D131" s="125">
        <v>1</v>
      </c>
      <c r="E131" s="147">
        <f>VLOOKUP($A131,BPU!$A:$D,4,FALSE)</f>
        <v>0</v>
      </c>
      <c r="F131" s="81">
        <f>$D131*$E131</f>
        <v>0</v>
      </c>
    </row>
    <row r="132" spans="1:6" x14ac:dyDescent="0.25">
      <c r="A132" s="88" t="s">
        <v>308</v>
      </c>
      <c r="B132" s="52" t="s">
        <v>309</v>
      </c>
      <c r="C132" s="30"/>
      <c r="D132" s="30"/>
      <c r="E132" s="44"/>
      <c r="F132" s="102"/>
    </row>
    <row r="133" spans="1:6" ht="15.75" thickBot="1" x14ac:dyDescent="0.3">
      <c r="A133" s="84" t="s">
        <v>310</v>
      </c>
      <c r="B133" s="53" t="s">
        <v>311</v>
      </c>
      <c r="C133" s="10" t="s">
        <v>47</v>
      </c>
      <c r="D133" s="125">
        <v>1</v>
      </c>
      <c r="E133" s="147">
        <f>VLOOKUP($A133,BPU!$A:$D,4,FALSE)</f>
        <v>0</v>
      </c>
      <c r="F133" s="81">
        <f t="shared" ref="F133" si="13">$D133*$E133</f>
        <v>0</v>
      </c>
    </row>
    <row r="134" spans="1:6" ht="15.75" thickBot="1" x14ac:dyDescent="0.3">
      <c r="A134" s="126" t="s">
        <v>518</v>
      </c>
      <c r="B134" s="127" t="s">
        <v>292</v>
      </c>
      <c r="C134" s="132"/>
      <c r="D134" s="132"/>
      <c r="E134" s="129"/>
      <c r="F134" s="130">
        <f>SUM(F125:F133)</f>
        <v>0</v>
      </c>
    </row>
    <row r="135" spans="1:6" x14ac:dyDescent="0.25">
      <c r="A135" s="76" t="s">
        <v>316</v>
      </c>
      <c r="B135" s="4" t="s">
        <v>317</v>
      </c>
      <c r="C135" s="5"/>
      <c r="D135" s="5"/>
      <c r="E135" s="5"/>
      <c r="F135" s="152"/>
    </row>
    <row r="136" spans="1:6" x14ac:dyDescent="0.25">
      <c r="A136" s="88" t="s">
        <v>318</v>
      </c>
      <c r="B136" s="21" t="s">
        <v>319</v>
      </c>
      <c r="C136" s="21"/>
      <c r="D136" s="21"/>
      <c r="E136" s="21"/>
      <c r="F136" s="89"/>
    </row>
    <row r="137" spans="1:6" x14ac:dyDescent="0.25">
      <c r="A137" s="84" t="s">
        <v>320</v>
      </c>
      <c r="B137" s="55" t="s">
        <v>321</v>
      </c>
      <c r="C137" s="55"/>
      <c r="D137" s="55"/>
      <c r="E137" s="55"/>
      <c r="F137" s="154" t="s">
        <v>10</v>
      </c>
    </row>
    <row r="138" spans="1:6" ht="15.75" thickBot="1" x14ac:dyDescent="0.3">
      <c r="A138" s="84" t="s">
        <v>322</v>
      </c>
      <c r="B138" s="56" t="s">
        <v>323</v>
      </c>
      <c r="C138" s="10" t="s">
        <v>47</v>
      </c>
      <c r="D138" s="125">
        <v>1</v>
      </c>
      <c r="E138" s="147">
        <f>VLOOKUP($A138,BPU!$A:$D,4,FALSE)</f>
        <v>0</v>
      </c>
      <c r="F138" s="81">
        <f>$D138*$E138</f>
        <v>0</v>
      </c>
    </row>
    <row r="139" spans="1:6" ht="15.75" thickBot="1" x14ac:dyDescent="0.3">
      <c r="A139" s="126" t="s">
        <v>519</v>
      </c>
      <c r="B139" s="127" t="s">
        <v>317</v>
      </c>
      <c r="C139" s="132"/>
      <c r="D139" s="132"/>
      <c r="E139" s="129"/>
      <c r="F139" s="130">
        <f>SUM(F137:F138)</f>
        <v>0</v>
      </c>
    </row>
    <row r="140" spans="1:6" x14ac:dyDescent="0.25">
      <c r="A140" s="76" t="s">
        <v>325</v>
      </c>
      <c r="B140" s="4" t="s">
        <v>326</v>
      </c>
      <c r="C140" s="5"/>
      <c r="D140" s="5"/>
      <c r="E140" s="5"/>
      <c r="F140" s="152"/>
    </row>
    <row r="141" spans="1:6" x14ac:dyDescent="0.25">
      <c r="A141" s="88" t="s">
        <v>327</v>
      </c>
      <c r="B141" s="35" t="s">
        <v>328</v>
      </c>
      <c r="C141" s="58"/>
      <c r="D141" s="58"/>
      <c r="E141" s="59"/>
      <c r="F141" s="157"/>
    </row>
    <row r="142" spans="1:6" ht="15.75" thickBot="1" x14ac:dyDescent="0.3">
      <c r="A142" s="84" t="s">
        <v>330</v>
      </c>
      <c r="B142" s="16" t="s">
        <v>331</v>
      </c>
      <c r="C142" s="10" t="s">
        <v>47</v>
      </c>
      <c r="D142" s="125">
        <v>1</v>
      </c>
      <c r="E142" s="147">
        <f>VLOOKUP($A142,BPU!$A:$D,4,FALSE)</f>
        <v>0</v>
      </c>
      <c r="F142" s="81">
        <f>$D142*$E142</f>
        <v>0</v>
      </c>
    </row>
    <row r="143" spans="1:6" ht="15.75" thickBot="1" x14ac:dyDescent="0.3">
      <c r="A143" s="126" t="s">
        <v>520</v>
      </c>
      <c r="B143" s="127" t="s">
        <v>326</v>
      </c>
      <c r="C143" s="132"/>
      <c r="D143" s="132"/>
      <c r="E143" s="129"/>
      <c r="F143" s="130">
        <f>SUM(F142)</f>
        <v>0</v>
      </c>
    </row>
    <row r="144" spans="1:6" x14ac:dyDescent="0.25">
      <c r="A144" s="76" t="s">
        <v>332</v>
      </c>
      <c r="B144" s="4" t="s">
        <v>333</v>
      </c>
      <c r="C144" s="5"/>
      <c r="D144" s="5"/>
      <c r="E144" s="5"/>
      <c r="F144" s="152"/>
    </row>
    <row r="145" spans="1:6" x14ac:dyDescent="0.25">
      <c r="A145" s="88" t="s">
        <v>334</v>
      </c>
      <c r="B145" s="21" t="s">
        <v>335</v>
      </c>
      <c r="C145" s="21"/>
      <c r="D145" s="21"/>
      <c r="E145" s="21"/>
      <c r="F145" s="156"/>
    </row>
    <row r="146" spans="1:6" x14ac:dyDescent="0.25">
      <c r="A146" s="84" t="s">
        <v>336</v>
      </c>
      <c r="B146" s="9" t="s">
        <v>337</v>
      </c>
      <c r="C146" s="10" t="s">
        <v>21</v>
      </c>
      <c r="D146" s="125">
        <v>80</v>
      </c>
      <c r="E146" s="147">
        <f>VLOOKUP($A146,BPU!$A:$D,4,FALSE)</f>
        <v>0</v>
      </c>
      <c r="F146" s="81">
        <f>$D146*$E146</f>
        <v>0</v>
      </c>
    </row>
    <row r="147" spans="1:6" x14ac:dyDescent="0.25">
      <c r="A147" s="88" t="s">
        <v>339</v>
      </c>
      <c r="B147" s="21" t="s">
        <v>340</v>
      </c>
      <c r="C147" s="21"/>
      <c r="D147" s="21"/>
      <c r="E147" s="21"/>
      <c r="F147" s="89"/>
    </row>
    <row r="148" spans="1:6" x14ac:dyDescent="0.25">
      <c r="A148" s="84" t="s">
        <v>341</v>
      </c>
      <c r="B148" s="9" t="s">
        <v>342</v>
      </c>
      <c r="C148" s="10" t="s">
        <v>21</v>
      </c>
      <c r="D148" s="125">
        <v>10</v>
      </c>
      <c r="E148" s="147">
        <f>VLOOKUP($A148,BPU!$A:$D,4,FALSE)</f>
        <v>0</v>
      </c>
      <c r="F148" s="81">
        <f>$D148*$E148</f>
        <v>0</v>
      </c>
    </row>
    <row r="149" spans="1:6" x14ac:dyDescent="0.25">
      <c r="A149" s="88" t="s">
        <v>344</v>
      </c>
      <c r="B149" s="21" t="s">
        <v>345</v>
      </c>
      <c r="C149" s="21"/>
      <c r="D149" s="21"/>
      <c r="E149" s="21"/>
      <c r="F149" s="89"/>
    </row>
    <row r="150" spans="1:6" ht="15.75" thickBot="1" x14ac:dyDescent="0.3">
      <c r="A150" s="84" t="s">
        <v>346</v>
      </c>
      <c r="B150" s="9" t="s">
        <v>347</v>
      </c>
      <c r="C150" s="10" t="s">
        <v>21</v>
      </c>
      <c r="D150" s="125">
        <v>80</v>
      </c>
      <c r="E150" s="147">
        <f>VLOOKUP($A150,BPU!$A:$D,4,FALSE)</f>
        <v>0</v>
      </c>
      <c r="F150" s="81">
        <f>$D150*$E150</f>
        <v>0</v>
      </c>
    </row>
    <row r="151" spans="1:6" ht="15.75" thickBot="1" x14ac:dyDescent="0.3">
      <c r="A151" s="126" t="s">
        <v>521</v>
      </c>
      <c r="B151" s="127" t="s">
        <v>333</v>
      </c>
      <c r="C151" s="132"/>
      <c r="D151" s="132"/>
      <c r="E151" s="129"/>
      <c r="F151" s="130">
        <f>SUM(F146:F150)</f>
        <v>0</v>
      </c>
    </row>
    <row r="152" spans="1:6" x14ac:dyDescent="0.25">
      <c r="A152" s="76" t="s">
        <v>349</v>
      </c>
      <c r="B152" s="4" t="s">
        <v>350</v>
      </c>
      <c r="C152" s="5"/>
      <c r="D152" s="5"/>
      <c r="E152" s="5"/>
      <c r="F152" s="152"/>
    </row>
    <row r="153" spans="1:6" x14ac:dyDescent="0.25">
      <c r="A153" s="88" t="s">
        <v>351</v>
      </c>
      <c r="B153" s="21" t="s">
        <v>352</v>
      </c>
      <c r="C153" s="21"/>
      <c r="D153" s="21"/>
      <c r="E153" s="21"/>
      <c r="F153" s="156"/>
    </row>
    <row r="154" spans="1:6" x14ac:dyDescent="0.25">
      <c r="A154" s="84" t="s">
        <v>353</v>
      </c>
      <c r="B154" s="16" t="s">
        <v>354</v>
      </c>
      <c r="C154" s="10" t="s">
        <v>355</v>
      </c>
      <c r="D154" s="125">
        <v>2</v>
      </c>
      <c r="E154" s="147">
        <f>VLOOKUP($A154,BPU!$A:$D,4,FALSE)</f>
        <v>0</v>
      </c>
      <c r="F154" s="81">
        <f t="shared" ref="F154:F157" si="14">$D154*$E154</f>
        <v>0</v>
      </c>
    </row>
    <row r="155" spans="1:6" x14ac:dyDescent="0.25">
      <c r="A155" s="84" t="s">
        <v>357</v>
      </c>
      <c r="B155" s="16" t="s">
        <v>504</v>
      </c>
      <c r="C155" s="10" t="s">
        <v>53</v>
      </c>
      <c r="D155" s="125">
        <v>1.5</v>
      </c>
      <c r="E155" s="147">
        <f>VLOOKUP($A155,BPU!$A:$D,4,FALSE)</f>
        <v>0</v>
      </c>
      <c r="F155" s="81">
        <f t="shared" si="14"/>
        <v>0</v>
      </c>
    </row>
    <row r="156" spans="1:6" x14ac:dyDescent="0.25">
      <c r="A156" s="84" t="s">
        <v>359</v>
      </c>
      <c r="B156" s="16" t="s">
        <v>360</v>
      </c>
      <c r="C156" s="10" t="s">
        <v>53</v>
      </c>
      <c r="D156" s="125">
        <v>14</v>
      </c>
      <c r="E156" s="147">
        <f>VLOOKUP($A156,BPU!$A:$D,4,FALSE)</f>
        <v>0</v>
      </c>
      <c r="F156" s="81">
        <f t="shared" si="14"/>
        <v>0</v>
      </c>
    </row>
    <row r="157" spans="1:6" x14ac:dyDescent="0.25">
      <c r="A157" s="84" t="s">
        <v>361</v>
      </c>
      <c r="B157" s="16" t="s">
        <v>362</v>
      </c>
      <c r="C157" s="10" t="s">
        <v>53</v>
      </c>
      <c r="D157" s="125">
        <v>3</v>
      </c>
      <c r="E157" s="147">
        <f>VLOOKUP($A157,BPU!$A:$D,4,FALSE)</f>
        <v>0</v>
      </c>
      <c r="F157" s="81">
        <f t="shared" si="14"/>
        <v>0</v>
      </c>
    </row>
    <row r="158" spans="1:6" x14ac:dyDescent="0.25">
      <c r="A158" s="88" t="s">
        <v>363</v>
      </c>
      <c r="B158" s="21" t="s">
        <v>364</v>
      </c>
      <c r="C158" s="21"/>
      <c r="D158" s="21"/>
      <c r="E158" s="21"/>
      <c r="F158" s="89"/>
    </row>
    <row r="159" spans="1:6" x14ac:dyDescent="0.25">
      <c r="A159" s="84" t="s">
        <v>366</v>
      </c>
      <c r="B159" s="24" t="s">
        <v>367</v>
      </c>
      <c r="C159" s="10" t="s">
        <v>53</v>
      </c>
      <c r="D159" s="125">
        <v>7</v>
      </c>
      <c r="E159" s="147">
        <f>VLOOKUP($A159,BPU!$A:$D,4,FALSE)</f>
        <v>0</v>
      </c>
      <c r="F159" s="81">
        <f t="shared" ref="F159:F161" si="15">$D159*$E159</f>
        <v>0</v>
      </c>
    </row>
    <row r="160" spans="1:6" x14ac:dyDescent="0.25">
      <c r="A160" s="84" t="s">
        <v>369</v>
      </c>
      <c r="B160" s="24" t="s">
        <v>370</v>
      </c>
      <c r="C160" s="10" t="s">
        <v>53</v>
      </c>
      <c r="D160" s="125">
        <v>7</v>
      </c>
      <c r="E160" s="147">
        <f>VLOOKUP($A160,BPU!$A:$D,4,FALSE)</f>
        <v>0</v>
      </c>
      <c r="F160" s="81">
        <f t="shared" si="15"/>
        <v>0</v>
      </c>
    </row>
    <row r="161" spans="1:6" x14ac:dyDescent="0.25">
      <c r="A161" s="84" t="s">
        <v>372</v>
      </c>
      <c r="B161" s="24" t="s">
        <v>373</v>
      </c>
      <c r="C161" s="10" t="s">
        <v>53</v>
      </c>
      <c r="D161" s="125">
        <v>3</v>
      </c>
      <c r="E161" s="147">
        <f>VLOOKUP($A161,BPU!$A:$D,4,FALSE)</f>
        <v>0</v>
      </c>
      <c r="F161" s="81">
        <f t="shared" si="15"/>
        <v>0</v>
      </c>
    </row>
    <row r="162" spans="1:6" x14ac:dyDescent="0.25">
      <c r="A162" s="88" t="s">
        <v>375</v>
      </c>
      <c r="B162" s="21" t="s">
        <v>376</v>
      </c>
      <c r="C162" s="21"/>
      <c r="D162" s="21"/>
      <c r="E162" s="21"/>
      <c r="F162" s="89"/>
    </row>
    <row r="163" spans="1:6" x14ac:dyDescent="0.25">
      <c r="A163" s="84" t="s">
        <v>378</v>
      </c>
      <c r="B163" s="24" t="s">
        <v>379</v>
      </c>
      <c r="C163" s="10" t="s">
        <v>53</v>
      </c>
      <c r="D163" s="125">
        <v>3.698</v>
      </c>
      <c r="E163" s="147">
        <f>VLOOKUP($A163,BPU!$A:$D,4,FALSE)</f>
        <v>0</v>
      </c>
      <c r="F163" s="81">
        <f t="shared" ref="F163:F165" si="16">$D163*$E163</f>
        <v>0</v>
      </c>
    </row>
    <row r="164" spans="1:6" x14ac:dyDescent="0.25">
      <c r="A164" s="84" t="s">
        <v>381</v>
      </c>
      <c r="B164" s="24" t="s">
        <v>382</v>
      </c>
      <c r="C164" s="10" t="s">
        <v>53</v>
      </c>
      <c r="D164" s="125">
        <v>11.297500000000001</v>
      </c>
      <c r="E164" s="147">
        <f>VLOOKUP($A164,BPU!$A:$D,4,FALSE)</f>
        <v>0</v>
      </c>
      <c r="F164" s="81">
        <f t="shared" si="16"/>
        <v>0</v>
      </c>
    </row>
    <row r="165" spans="1:6" x14ac:dyDescent="0.25">
      <c r="A165" s="84" t="s">
        <v>384</v>
      </c>
      <c r="B165" s="24" t="s">
        <v>385</v>
      </c>
      <c r="C165" s="10" t="s">
        <v>53</v>
      </c>
      <c r="D165" s="125">
        <v>3.2000000000000006</v>
      </c>
      <c r="E165" s="147">
        <f>VLOOKUP($A165,BPU!$A:$D,4,FALSE)</f>
        <v>0</v>
      </c>
      <c r="F165" s="81">
        <f t="shared" si="16"/>
        <v>0</v>
      </c>
    </row>
    <row r="166" spans="1:6" x14ac:dyDescent="0.25">
      <c r="A166" s="88" t="s">
        <v>387</v>
      </c>
      <c r="B166" s="21" t="s">
        <v>388</v>
      </c>
      <c r="C166" s="21"/>
      <c r="D166" s="21"/>
      <c r="E166" s="21"/>
      <c r="F166" s="89"/>
    </row>
    <row r="167" spans="1:6" x14ac:dyDescent="0.25">
      <c r="A167" s="84" t="s">
        <v>389</v>
      </c>
      <c r="B167" s="55" t="s">
        <v>390</v>
      </c>
      <c r="C167" s="10" t="s">
        <v>21</v>
      </c>
      <c r="D167" s="125">
        <v>39.999999999999993</v>
      </c>
      <c r="E167" s="147">
        <f>VLOOKUP($A167,BPU!$A:$D,4,FALSE)</f>
        <v>0</v>
      </c>
      <c r="F167" s="81">
        <f>$D167*$E167</f>
        <v>0</v>
      </c>
    </row>
    <row r="168" spans="1:6" x14ac:dyDescent="0.25">
      <c r="A168" s="88" t="s">
        <v>392</v>
      </c>
      <c r="B168" s="21" t="s">
        <v>393</v>
      </c>
      <c r="C168" s="21"/>
      <c r="D168" s="21"/>
      <c r="E168" s="21"/>
      <c r="F168" s="89"/>
    </row>
    <row r="169" spans="1:6" x14ac:dyDescent="0.25">
      <c r="A169" s="84" t="s">
        <v>394</v>
      </c>
      <c r="B169" s="55" t="s">
        <v>395</v>
      </c>
      <c r="C169" s="63"/>
      <c r="D169" s="63"/>
      <c r="E169" s="55"/>
      <c r="F169" s="154" t="s">
        <v>10</v>
      </c>
    </row>
    <row r="170" spans="1:6" x14ac:dyDescent="0.25">
      <c r="A170" s="84" t="s">
        <v>396</v>
      </c>
      <c r="B170" s="55" t="s">
        <v>397</v>
      </c>
      <c r="C170" s="64" t="s">
        <v>47</v>
      </c>
      <c r="D170" s="125" t="s">
        <v>398</v>
      </c>
      <c r="E170" s="147">
        <f>VLOOKUP($A170,BPU!$A:$D,4,FALSE)</f>
        <v>0</v>
      </c>
      <c r="F170" s="81">
        <f t="shared" ref="F170:F171" si="17">$D170*$E170</f>
        <v>0</v>
      </c>
    </row>
    <row r="171" spans="1:6" x14ac:dyDescent="0.25">
      <c r="A171" s="84" t="s">
        <v>401</v>
      </c>
      <c r="B171" s="55" t="s">
        <v>402</v>
      </c>
      <c r="C171" s="64" t="s">
        <v>355</v>
      </c>
      <c r="D171" s="125" t="s">
        <v>398</v>
      </c>
      <c r="E171" s="147">
        <f>VLOOKUP($A171,BPU!$A:$D,4,FALSE)</f>
        <v>0</v>
      </c>
      <c r="F171" s="81">
        <f t="shared" si="17"/>
        <v>0</v>
      </c>
    </row>
    <row r="172" spans="1:6" x14ac:dyDescent="0.25">
      <c r="A172" s="84" t="s">
        <v>404</v>
      </c>
      <c r="B172" s="55" t="s">
        <v>405</v>
      </c>
      <c r="C172" s="64"/>
      <c r="D172" s="64"/>
      <c r="E172" s="55"/>
      <c r="F172" s="154" t="s">
        <v>10</v>
      </c>
    </row>
    <row r="173" spans="1:6" x14ac:dyDescent="0.25">
      <c r="A173" s="84" t="s">
        <v>406</v>
      </c>
      <c r="B173" s="55" t="s">
        <v>407</v>
      </c>
      <c r="C173" s="64" t="s">
        <v>408</v>
      </c>
      <c r="D173" s="125">
        <v>9.5</v>
      </c>
      <c r="E173" s="147">
        <f>VLOOKUP($A173,BPU!$A:$D,4,FALSE)</f>
        <v>0</v>
      </c>
      <c r="F173" s="81">
        <f>$D173*$E173</f>
        <v>0</v>
      </c>
    </row>
    <row r="174" spans="1:6" x14ac:dyDescent="0.25">
      <c r="A174" s="88" t="s">
        <v>410</v>
      </c>
      <c r="B174" s="21" t="s">
        <v>411</v>
      </c>
      <c r="C174" s="21"/>
      <c r="D174" s="21"/>
      <c r="E174" s="21"/>
      <c r="F174" s="89"/>
    </row>
    <row r="175" spans="1:6" x14ac:dyDescent="0.25">
      <c r="A175" s="84" t="s">
        <v>412</v>
      </c>
      <c r="B175" s="16" t="s">
        <v>413</v>
      </c>
      <c r="C175" s="10" t="s">
        <v>21</v>
      </c>
      <c r="D175" s="125">
        <v>23.999999999999996</v>
      </c>
      <c r="E175" s="147">
        <f>VLOOKUP($A175,BPU!$A:$D,4,FALSE)</f>
        <v>0</v>
      </c>
      <c r="F175" s="81">
        <f t="shared" ref="F175:F176" si="18">$D175*$E175</f>
        <v>0</v>
      </c>
    </row>
    <row r="176" spans="1:6" x14ac:dyDescent="0.25">
      <c r="A176" s="84" t="s">
        <v>415</v>
      </c>
      <c r="B176" s="16" t="s">
        <v>416</v>
      </c>
      <c r="C176" s="10" t="s">
        <v>21</v>
      </c>
      <c r="D176" s="125">
        <v>10.999999999999998</v>
      </c>
      <c r="E176" s="147">
        <f>VLOOKUP($A176,BPU!$A:$D,4,FALSE)</f>
        <v>0</v>
      </c>
      <c r="F176" s="81">
        <f t="shared" si="18"/>
        <v>0</v>
      </c>
    </row>
    <row r="177" spans="1:6" x14ac:dyDescent="0.25">
      <c r="A177" s="88" t="s">
        <v>418</v>
      </c>
      <c r="B177" s="21" t="s">
        <v>419</v>
      </c>
      <c r="C177" s="21"/>
      <c r="D177" s="21"/>
      <c r="E177" s="21"/>
      <c r="F177" s="89"/>
    </row>
    <row r="178" spans="1:6" ht="15.75" thickBot="1" x14ac:dyDescent="0.3">
      <c r="A178" s="84" t="s">
        <v>421</v>
      </c>
      <c r="B178" s="16" t="s">
        <v>422</v>
      </c>
      <c r="C178" s="10" t="s">
        <v>408</v>
      </c>
      <c r="D178" s="125">
        <v>7.3</v>
      </c>
      <c r="E178" s="147">
        <f>VLOOKUP($A178,BPU!$A:$D,4,FALSE)</f>
        <v>0</v>
      </c>
      <c r="F178" s="81">
        <f>$D178*$E178</f>
        <v>0</v>
      </c>
    </row>
    <row r="179" spans="1:6" ht="15.75" thickBot="1" x14ac:dyDescent="0.3">
      <c r="A179" s="126" t="s">
        <v>522</v>
      </c>
      <c r="B179" s="127" t="s">
        <v>350</v>
      </c>
      <c r="C179" s="132"/>
      <c r="D179" s="132"/>
      <c r="E179" s="129"/>
      <c r="F179" s="130">
        <f>SUM(F154:F178)</f>
        <v>0</v>
      </c>
    </row>
    <row r="180" spans="1:6" x14ac:dyDescent="0.25">
      <c r="A180" s="76" t="s">
        <v>429</v>
      </c>
      <c r="B180" s="4" t="s">
        <v>430</v>
      </c>
      <c r="C180" s="5"/>
      <c r="D180" s="5"/>
      <c r="E180" s="5"/>
      <c r="F180" s="152"/>
    </row>
    <row r="181" spans="1:6" x14ac:dyDescent="0.25">
      <c r="A181" s="111" t="s">
        <v>431</v>
      </c>
      <c r="B181" s="29" t="s">
        <v>432</v>
      </c>
      <c r="C181" s="29"/>
      <c r="D181" s="29"/>
      <c r="E181" s="29"/>
      <c r="F181" s="98"/>
    </row>
    <row r="182" spans="1:6" x14ac:dyDescent="0.25">
      <c r="A182" s="113" t="s">
        <v>433</v>
      </c>
      <c r="B182" s="69" t="s">
        <v>434</v>
      </c>
      <c r="C182" s="70" t="s">
        <v>21</v>
      </c>
      <c r="D182" s="150">
        <v>2380</v>
      </c>
      <c r="E182" s="147">
        <f>VLOOKUP($A182,BPU!$A:$D,4,FALSE)</f>
        <v>0</v>
      </c>
      <c r="F182" s="81">
        <f t="shared" ref="F182:F183" si="19">$D182*$E182</f>
        <v>0</v>
      </c>
    </row>
    <row r="183" spans="1:6" x14ac:dyDescent="0.25">
      <c r="A183" s="113" t="s">
        <v>435</v>
      </c>
      <c r="B183" s="69" t="s">
        <v>534</v>
      </c>
      <c r="C183" s="70" t="s">
        <v>47</v>
      </c>
      <c r="D183" s="150">
        <v>4</v>
      </c>
      <c r="E183" s="147">
        <f>VLOOKUP($A183,BPU!$A:$D,4,FALSE)</f>
        <v>0</v>
      </c>
      <c r="F183" s="81">
        <f t="shared" si="19"/>
        <v>0</v>
      </c>
    </row>
    <row r="184" spans="1:6" x14ac:dyDescent="0.25">
      <c r="A184" s="111" t="s">
        <v>436</v>
      </c>
      <c r="B184" s="29" t="s">
        <v>437</v>
      </c>
      <c r="C184" s="29"/>
      <c r="D184" s="29"/>
      <c r="E184" s="29"/>
      <c r="F184" s="98"/>
    </row>
    <row r="185" spans="1:6" x14ac:dyDescent="0.25">
      <c r="A185" s="113" t="s">
        <v>438</v>
      </c>
      <c r="B185" s="16" t="s">
        <v>439</v>
      </c>
      <c r="C185" s="70" t="s">
        <v>47</v>
      </c>
      <c r="D185" s="150">
        <v>32</v>
      </c>
      <c r="E185" s="147">
        <f>VLOOKUP($A185,BPU!$A:$D,4,FALSE)</f>
        <v>0</v>
      </c>
      <c r="F185" s="81">
        <f t="shared" ref="F185:F186" si="20">$D185*$E185</f>
        <v>0</v>
      </c>
    </row>
    <row r="186" spans="1:6" x14ac:dyDescent="0.25">
      <c r="A186" s="113" t="s">
        <v>441</v>
      </c>
      <c r="B186" s="16" t="s">
        <v>442</v>
      </c>
      <c r="C186" s="70" t="s">
        <v>47</v>
      </c>
      <c r="D186" s="150">
        <v>2</v>
      </c>
      <c r="E186" s="147">
        <f>VLOOKUP($A186,BPU!$A:$D,4,FALSE)</f>
        <v>0</v>
      </c>
      <c r="F186" s="81">
        <f t="shared" si="20"/>
        <v>0</v>
      </c>
    </row>
    <row r="187" spans="1:6" x14ac:dyDescent="0.25">
      <c r="A187" s="111" t="s">
        <v>444</v>
      </c>
      <c r="B187" s="29" t="s">
        <v>445</v>
      </c>
      <c r="C187" s="29"/>
      <c r="D187" s="29"/>
      <c r="E187" s="29"/>
      <c r="F187" s="98"/>
    </row>
    <row r="188" spans="1:6" ht="15.75" thickBot="1" x14ac:dyDescent="0.3">
      <c r="A188" s="113" t="s">
        <v>446</v>
      </c>
      <c r="B188" s="69" t="s">
        <v>447</v>
      </c>
      <c r="C188" s="70" t="s">
        <v>408</v>
      </c>
      <c r="D188" s="150">
        <v>40</v>
      </c>
      <c r="E188" s="147">
        <f>VLOOKUP($A188,BPU!$A:$D,4,FALSE)</f>
        <v>0</v>
      </c>
      <c r="F188" s="81">
        <f>$D188*$E188</f>
        <v>0</v>
      </c>
    </row>
    <row r="189" spans="1:6" ht="15.75" thickBot="1" x14ac:dyDescent="0.3">
      <c r="A189" s="126" t="s">
        <v>523</v>
      </c>
      <c r="B189" s="127" t="s">
        <v>430</v>
      </c>
      <c r="C189" s="132"/>
      <c r="D189" s="132"/>
      <c r="E189" s="129"/>
      <c r="F189" s="130">
        <f>SUM(F182:F188)</f>
        <v>0</v>
      </c>
    </row>
    <row r="190" spans="1:6" x14ac:dyDescent="0.25">
      <c r="A190" s="76" t="s">
        <v>448</v>
      </c>
      <c r="B190" s="4" t="s">
        <v>449</v>
      </c>
      <c r="C190" s="5"/>
      <c r="D190" s="5"/>
      <c r="E190" s="5"/>
      <c r="F190" s="152"/>
    </row>
    <row r="191" spans="1:6" x14ac:dyDescent="0.25">
      <c r="A191" s="88" t="s">
        <v>450</v>
      </c>
      <c r="B191" s="35" t="s">
        <v>451</v>
      </c>
      <c r="C191" s="37"/>
      <c r="D191" s="37"/>
      <c r="E191" s="38"/>
      <c r="F191" s="99"/>
    </row>
    <row r="192" spans="1:6" x14ac:dyDescent="0.25">
      <c r="A192" s="84" t="s">
        <v>453</v>
      </c>
      <c r="B192" s="16" t="s">
        <v>454</v>
      </c>
      <c r="C192" s="10" t="s">
        <v>21</v>
      </c>
      <c r="D192" s="125">
        <v>154</v>
      </c>
      <c r="E192" s="147">
        <f>VLOOKUP($A192,BPU!$A:$D,4,FALSE)</f>
        <v>0</v>
      </c>
      <c r="F192" s="81">
        <f t="shared" ref="F192:F195" si="21">$D192*$E192</f>
        <v>0</v>
      </c>
    </row>
    <row r="193" spans="1:6" x14ac:dyDescent="0.25">
      <c r="A193" s="84" t="s">
        <v>455</v>
      </c>
      <c r="B193" s="16" t="s">
        <v>456</v>
      </c>
      <c r="C193" s="10" t="s">
        <v>21</v>
      </c>
      <c r="D193" s="125">
        <v>154</v>
      </c>
      <c r="E193" s="147">
        <f>VLOOKUP($A193,BPU!$A:$D,4,FALSE)</f>
        <v>0</v>
      </c>
      <c r="F193" s="81">
        <f t="shared" si="21"/>
        <v>0</v>
      </c>
    </row>
    <row r="194" spans="1:6" x14ac:dyDescent="0.25">
      <c r="A194" s="84" t="s">
        <v>458</v>
      </c>
      <c r="B194" s="9" t="s">
        <v>505</v>
      </c>
      <c r="C194" s="10" t="s">
        <v>21</v>
      </c>
      <c r="D194" s="125">
        <v>154</v>
      </c>
      <c r="E194" s="147">
        <f>VLOOKUP($A194,BPU!$A:$D,4,FALSE)</f>
        <v>0</v>
      </c>
      <c r="F194" s="81">
        <f t="shared" si="21"/>
        <v>0</v>
      </c>
    </row>
    <row r="195" spans="1:6" ht="15.75" thickBot="1" x14ac:dyDescent="0.3">
      <c r="A195" s="84" t="s">
        <v>459</v>
      </c>
      <c r="B195" s="9" t="s">
        <v>460</v>
      </c>
      <c r="C195" s="10" t="s">
        <v>32</v>
      </c>
      <c r="D195" s="125">
        <v>30</v>
      </c>
      <c r="E195" s="147">
        <f>VLOOKUP($A195,BPU!$A:$D,4,FALSE)</f>
        <v>0</v>
      </c>
      <c r="F195" s="81">
        <f t="shared" si="21"/>
        <v>0</v>
      </c>
    </row>
    <row r="196" spans="1:6" ht="15.75" thickBot="1" x14ac:dyDescent="0.3">
      <c r="A196" s="126" t="s">
        <v>524</v>
      </c>
      <c r="B196" s="127" t="s">
        <v>449</v>
      </c>
      <c r="C196" s="132"/>
      <c r="D196" s="132"/>
      <c r="E196" s="129"/>
      <c r="F196" s="130">
        <f>SUM(F192:F195)</f>
        <v>0</v>
      </c>
    </row>
    <row r="197" spans="1:6" x14ac:dyDescent="0.25">
      <c r="A197" s="76" t="s">
        <v>461</v>
      </c>
      <c r="B197" s="4" t="s">
        <v>462</v>
      </c>
      <c r="C197" s="5"/>
      <c r="D197" s="5"/>
      <c r="E197" s="5"/>
      <c r="F197" s="152"/>
    </row>
    <row r="198" spans="1:6" x14ac:dyDescent="0.25">
      <c r="A198" s="88" t="s">
        <v>463</v>
      </c>
      <c r="B198" s="35" t="s">
        <v>464</v>
      </c>
      <c r="C198" s="35" t="s">
        <v>465</v>
      </c>
      <c r="D198" s="35"/>
      <c r="E198" s="41"/>
      <c r="F198" s="101"/>
    </row>
    <row r="199" spans="1:6" ht="15.75" thickBot="1" x14ac:dyDescent="0.3">
      <c r="A199" s="84" t="s">
        <v>467</v>
      </c>
      <c r="B199" s="16" t="s">
        <v>468</v>
      </c>
      <c r="C199" s="10" t="s">
        <v>32</v>
      </c>
      <c r="D199" s="125">
        <v>2.5</v>
      </c>
      <c r="E199" s="147">
        <f>VLOOKUP($A199,BPU!$A:$D,4,FALSE)</f>
        <v>0</v>
      </c>
      <c r="F199" s="81">
        <f>$D199*$E199</f>
        <v>0</v>
      </c>
    </row>
    <row r="200" spans="1:6" ht="15.75" thickBot="1" x14ac:dyDescent="0.3">
      <c r="A200" s="126" t="s">
        <v>525</v>
      </c>
      <c r="B200" s="127" t="s">
        <v>462</v>
      </c>
      <c r="C200" s="132"/>
      <c r="D200" s="132"/>
      <c r="E200" s="129"/>
      <c r="F200" s="130">
        <f>SUM(F199)</f>
        <v>0</v>
      </c>
    </row>
    <row r="201" spans="1:6" x14ac:dyDescent="0.25">
      <c r="A201" s="76" t="s">
        <v>469</v>
      </c>
      <c r="B201" s="4" t="s">
        <v>470</v>
      </c>
      <c r="C201" s="5"/>
      <c r="D201" s="5"/>
      <c r="E201" s="5"/>
      <c r="F201" s="152"/>
    </row>
    <row r="202" spans="1:6" x14ac:dyDescent="0.25">
      <c r="A202" s="88" t="s">
        <v>471</v>
      </c>
      <c r="B202" s="21" t="s">
        <v>472</v>
      </c>
      <c r="C202" s="30"/>
      <c r="D202" s="30"/>
      <c r="E202" s="134"/>
      <c r="F202" s="155"/>
    </row>
    <row r="203" spans="1:6" x14ac:dyDescent="0.25">
      <c r="A203" s="84" t="s">
        <v>473</v>
      </c>
      <c r="B203" s="16" t="s">
        <v>474</v>
      </c>
      <c r="C203" s="72"/>
      <c r="D203" s="72"/>
      <c r="E203" s="72"/>
      <c r="F203" s="154" t="s">
        <v>10</v>
      </c>
    </row>
    <row r="204" spans="1:6" x14ac:dyDescent="0.25">
      <c r="A204" s="84" t="s">
        <v>476</v>
      </c>
      <c r="B204" s="16" t="s">
        <v>477</v>
      </c>
      <c r="C204" s="10" t="s">
        <v>32</v>
      </c>
      <c r="D204" s="125">
        <v>958</v>
      </c>
      <c r="E204" s="147">
        <f>VLOOKUP($A204,BPU!$A:$D,4,FALSE)</f>
        <v>0</v>
      </c>
      <c r="F204" s="81">
        <f t="shared" ref="F204:F205" si="22">$D204*$E204</f>
        <v>0</v>
      </c>
    </row>
    <row r="205" spans="1:6" ht="15.75" thickBot="1" x14ac:dyDescent="0.3">
      <c r="A205" s="84" t="s">
        <v>478</v>
      </c>
      <c r="B205" s="16" t="s">
        <v>479</v>
      </c>
      <c r="C205" s="10" t="s">
        <v>9</v>
      </c>
      <c r="D205" s="125">
        <v>2</v>
      </c>
      <c r="E205" s="147">
        <f>VLOOKUP($A205,BPU!$A:$D,4,FALSE)</f>
        <v>0</v>
      </c>
      <c r="F205" s="81">
        <f t="shared" si="22"/>
        <v>0</v>
      </c>
    </row>
    <row r="206" spans="1:6" ht="15.75" thickBot="1" x14ac:dyDescent="0.3">
      <c r="A206" s="126" t="s">
        <v>526</v>
      </c>
      <c r="B206" s="127" t="s">
        <v>470</v>
      </c>
      <c r="C206" s="132"/>
      <c r="D206" s="132"/>
      <c r="E206" s="129"/>
      <c r="F206" s="130">
        <f>SUM(F204:F205)</f>
        <v>0</v>
      </c>
    </row>
    <row r="207" spans="1:6" x14ac:dyDescent="0.25">
      <c r="A207" s="76" t="s">
        <v>480</v>
      </c>
      <c r="B207" s="4" t="s">
        <v>481</v>
      </c>
      <c r="C207" s="5"/>
      <c r="D207" s="5"/>
      <c r="E207" s="5"/>
      <c r="F207" s="152"/>
    </row>
    <row r="208" spans="1:6" x14ac:dyDescent="0.25">
      <c r="A208" s="88" t="s">
        <v>482</v>
      </c>
      <c r="B208" s="35" t="s">
        <v>483</v>
      </c>
      <c r="C208" s="29"/>
      <c r="D208" s="29"/>
      <c r="E208" s="44"/>
      <c r="F208" s="99"/>
    </row>
    <row r="209" spans="1:6" x14ac:dyDescent="0.25">
      <c r="A209" s="84" t="s">
        <v>484</v>
      </c>
      <c r="B209" s="16" t="s">
        <v>485</v>
      </c>
      <c r="C209" s="10" t="s">
        <v>9</v>
      </c>
      <c r="D209" s="125">
        <v>1</v>
      </c>
      <c r="E209" s="147">
        <f>VLOOKUP($A209,BPU!$A:$D,4,FALSE)</f>
        <v>0</v>
      </c>
      <c r="F209" s="81">
        <f t="shared" ref="F209:F211" si="23">$D209*$E209</f>
        <v>0</v>
      </c>
    </row>
    <row r="210" spans="1:6" x14ac:dyDescent="0.25">
      <c r="A210" s="84" t="s">
        <v>487</v>
      </c>
      <c r="B210" s="16" t="s">
        <v>488</v>
      </c>
      <c r="C210" s="10" t="s">
        <v>32</v>
      </c>
      <c r="D210" s="125">
        <v>703</v>
      </c>
      <c r="E210" s="147">
        <f>VLOOKUP($A210,BPU!$A:$D,4,FALSE)</f>
        <v>0</v>
      </c>
      <c r="F210" s="81">
        <f t="shared" si="23"/>
        <v>0</v>
      </c>
    </row>
    <row r="211" spans="1:6" x14ac:dyDescent="0.25">
      <c r="A211" s="84" t="s">
        <v>490</v>
      </c>
      <c r="B211" s="16" t="s">
        <v>491</v>
      </c>
      <c r="C211" s="10" t="s">
        <v>47</v>
      </c>
      <c r="D211" s="125">
        <v>2</v>
      </c>
      <c r="E211" s="147">
        <f>VLOOKUP($A211,BPU!$A:$D,4,FALSE)</f>
        <v>0</v>
      </c>
      <c r="F211" s="81">
        <f t="shared" si="23"/>
        <v>0</v>
      </c>
    </row>
    <row r="212" spans="1:6" x14ac:dyDescent="0.25">
      <c r="A212" s="88" t="s">
        <v>493</v>
      </c>
      <c r="B212" s="35" t="s">
        <v>494</v>
      </c>
      <c r="C212" s="29"/>
      <c r="D212" s="29"/>
      <c r="E212" s="44"/>
      <c r="F212" s="102"/>
    </row>
    <row r="213" spans="1:6" x14ac:dyDescent="0.25">
      <c r="A213" s="90" t="s">
        <v>495</v>
      </c>
      <c r="B213" s="16" t="s">
        <v>485</v>
      </c>
      <c r="C213" s="10" t="s">
        <v>9</v>
      </c>
      <c r="D213" s="151">
        <v>1</v>
      </c>
      <c r="E213" s="147">
        <f>VLOOKUP($A213,BPU!$A:$D,4,FALSE)</f>
        <v>0</v>
      </c>
      <c r="F213" s="81">
        <f t="shared" ref="F213:F214" si="24">$D213*$E213</f>
        <v>0</v>
      </c>
    </row>
    <row r="214" spans="1:6" ht="15.75" thickBot="1" x14ac:dyDescent="0.3">
      <c r="A214" s="90" t="s">
        <v>497</v>
      </c>
      <c r="B214" s="16" t="s">
        <v>498</v>
      </c>
      <c r="C214" s="10" t="s">
        <v>32</v>
      </c>
      <c r="D214" s="151">
        <v>380</v>
      </c>
      <c r="E214" s="147">
        <f>VLOOKUP($A214,BPU!$A:$D,4,FALSE)</f>
        <v>0</v>
      </c>
      <c r="F214" s="81">
        <f t="shared" si="24"/>
        <v>0</v>
      </c>
    </row>
    <row r="215" spans="1:6" ht="15.75" thickBot="1" x14ac:dyDescent="0.3">
      <c r="A215" s="126" t="s">
        <v>527</v>
      </c>
      <c r="B215" s="127" t="s">
        <v>481</v>
      </c>
      <c r="C215" s="132"/>
      <c r="D215" s="132"/>
      <c r="E215" s="129"/>
      <c r="F215" s="130">
        <f>SUM(F209:F214)</f>
        <v>0</v>
      </c>
    </row>
    <row r="216" spans="1:6" x14ac:dyDescent="0.25">
      <c r="A216" s="178" t="s">
        <v>529</v>
      </c>
      <c r="B216" s="179"/>
      <c r="C216" s="179"/>
      <c r="D216" s="179"/>
      <c r="E216" s="179"/>
      <c r="F216" s="180"/>
    </row>
    <row r="217" spans="1:6" x14ac:dyDescent="0.25">
      <c r="A217" s="158">
        <v>1</v>
      </c>
      <c r="B217" s="136" t="s">
        <v>4</v>
      </c>
      <c r="C217" s="142"/>
      <c r="D217" s="142"/>
      <c r="E217" s="143"/>
      <c r="F217" s="159">
        <f>F16</f>
        <v>0</v>
      </c>
    </row>
    <row r="218" spans="1:6" x14ac:dyDescent="0.25">
      <c r="A218" s="158">
        <v>2</v>
      </c>
      <c r="B218" s="136" t="s">
        <v>40</v>
      </c>
      <c r="C218" s="142"/>
      <c r="D218" s="142"/>
      <c r="E218" s="143"/>
      <c r="F218" s="159">
        <f>F47</f>
        <v>0</v>
      </c>
    </row>
    <row r="219" spans="1:6" x14ac:dyDescent="0.25">
      <c r="A219" s="158">
        <v>3</v>
      </c>
      <c r="B219" s="136" t="s">
        <v>119</v>
      </c>
      <c r="C219" s="142"/>
      <c r="D219" s="142"/>
      <c r="E219" s="143"/>
      <c r="F219" s="159">
        <f>F52</f>
        <v>0</v>
      </c>
    </row>
    <row r="220" spans="1:6" x14ac:dyDescent="0.25">
      <c r="A220" s="158">
        <v>4</v>
      </c>
      <c r="B220" s="136" t="s">
        <v>128</v>
      </c>
      <c r="C220" s="142"/>
      <c r="D220" s="142"/>
      <c r="E220" s="143"/>
      <c r="F220" s="159">
        <f>F57</f>
        <v>0</v>
      </c>
    </row>
    <row r="221" spans="1:6" x14ac:dyDescent="0.25">
      <c r="A221" s="158">
        <v>5</v>
      </c>
      <c r="B221" s="136" t="s">
        <v>137</v>
      </c>
      <c r="C221" s="142"/>
      <c r="D221" s="142"/>
      <c r="E221" s="143"/>
      <c r="F221" s="159">
        <f>F62</f>
        <v>0</v>
      </c>
    </row>
    <row r="222" spans="1:6" x14ac:dyDescent="0.25">
      <c r="A222" s="158">
        <v>6</v>
      </c>
      <c r="B222" s="136" t="s">
        <v>146</v>
      </c>
      <c r="C222" s="142"/>
      <c r="D222" s="142"/>
      <c r="E222" s="143"/>
      <c r="F222" s="159">
        <f>F68</f>
        <v>0</v>
      </c>
    </row>
    <row r="223" spans="1:6" x14ac:dyDescent="0.25">
      <c r="A223" s="158">
        <v>7</v>
      </c>
      <c r="B223" s="136" t="s">
        <v>159</v>
      </c>
      <c r="C223" s="142"/>
      <c r="D223" s="142"/>
      <c r="E223" s="143"/>
      <c r="F223" s="159">
        <f>F122</f>
        <v>0</v>
      </c>
    </row>
    <row r="224" spans="1:6" x14ac:dyDescent="0.25">
      <c r="A224" s="158">
        <v>8</v>
      </c>
      <c r="B224" s="136" t="s">
        <v>292</v>
      </c>
      <c r="C224" s="142"/>
      <c r="D224" s="142"/>
      <c r="E224" s="143"/>
      <c r="F224" s="159">
        <f>F134</f>
        <v>0</v>
      </c>
    </row>
    <row r="225" spans="1:6" x14ac:dyDescent="0.25">
      <c r="A225" s="158">
        <v>10</v>
      </c>
      <c r="B225" s="136" t="s">
        <v>317</v>
      </c>
      <c r="C225" s="142"/>
      <c r="D225" s="142"/>
      <c r="E225" s="143"/>
      <c r="F225" s="159">
        <f>F139</f>
        <v>0</v>
      </c>
    </row>
    <row r="226" spans="1:6" x14ac:dyDescent="0.25">
      <c r="A226" s="158">
        <v>11</v>
      </c>
      <c r="B226" s="136" t="s">
        <v>326</v>
      </c>
      <c r="C226" s="142"/>
      <c r="D226" s="142"/>
      <c r="E226" s="143"/>
      <c r="F226" s="159">
        <f>F143</f>
        <v>0</v>
      </c>
    </row>
    <row r="227" spans="1:6" x14ac:dyDescent="0.25">
      <c r="A227" s="158">
        <v>12</v>
      </c>
      <c r="B227" s="136" t="s">
        <v>333</v>
      </c>
      <c r="C227" s="142"/>
      <c r="D227" s="142"/>
      <c r="E227" s="143"/>
      <c r="F227" s="159">
        <f>F151</f>
        <v>0</v>
      </c>
    </row>
    <row r="228" spans="1:6" x14ac:dyDescent="0.25">
      <c r="A228" s="158">
        <v>13</v>
      </c>
      <c r="B228" s="136" t="s">
        <v>350</v>
      </c>
      <c r="C228" s="142"/>
      <c r="D228" s="142"/>
      <c r="E228" s="143"/>
      <c r="F228" s="159">
        <f>F179</f>
        <v>0</v>
      </c>
    </row>
    <row r="229" spans="1:6" x14ac:dyDescent="0.25">
      <c r="A229" s="158">
        <v>14</v>
      </c>
      <c r="B229" s="136" t="s">
        <v>430</v>
      </c>
      <c r="C229" s="142"/>
      <c r="D229" s="142"/>
      <c r="E229" s="143"/>
      <c r="F229" s="159">
        <f>F189</f>
        <v>0</v>
      </c>
    </row>
    <row r="230" spans="1:6" x14ac:dyDescent="0.25">
      <c r="A230" s="158">
        <v>15</v>
      </c>
      <c r="B230" s="136" t="s">
        <v>449</v>
      </c>
      <c r="C230" s="144"/>
      <c r="D230" s="144"/>
      <c r="E230" s="144"/>
      <c r="F230" s="159">
        <f>F196</f>
        <v>0</v>
      </c>
    </row>
    <row r="231" spans="1:6" x14ac:dyDescent="0.25">
      <c r="A231" s="158">
        <v>17</v>
      </c>
      <c r="B231" s="136" t="s">
        <v>462</v>
      </c>
      <c r="C231" s="144"/>
      <c r="D231" s="144"/>
      <c r="E231" s="144"/>
      <c r="F231" s="159">
        <f>F200</f>
        <v>0</v>
      </c>
    </row>
    <row r="232" spans="1:6" x14ac:dyDescent="0.25">
      <c r="A232" s="158">
        <v>19</v>
      </c>
      <c r="B232" s="136" t="s">
        <v>470</v>
      </c>
      <c r="C232" s="145"/>
      <c r="D232" s="145"/>
      <c r="E232" s="144"/>
      <c r="F232" s="159">
        <f>F206</f>
        <v>0</v>
      </c>
    </row>
    <row r="233" spans="1:6" x14ac:dyDescent="0.25">
      <c r="A233" s="158">
        <v>20</v>
      </c>
      <c r="B233" s="136" t="s">
        <v>481</v>
      </c>
      <c r="C233" s="143"/>
      <c r="D233" s="143"/>
      <c r="E233" s="143"/>
      <c r="F233" s="159">
        <f>F215</f>
        <v>0</v>
      </c>
    </row>
    <row r="234" spans="1:6" ht="15.75" x14ac:dyDescent="0.25">
      <c r="A234" s="160"/>
      <c r="B234" s="138" t="s">
        <v>530</v>
      </c>
      <c r="C234" s="139"/>
      <c r="D234" s="139"/>
      <c r="E234" s="140"/>
      <c r="F234" s="161">
        <f>SUM(F217:F233)</f>
        <v>0</v>
      </c>
    </row>
    <row r="235" spans="1:6" ht="15.75" x14ac:dyDescent="0.25">
      <c r="A235" s="162"/>
      <c r="B235" s="141" t="s">
        <v>531</v>
      </c>
      <c r="C235" s="146"/>
      <c r="D235" s="146"/>
      <c r="E235" s="136"/>
      <c r="F235" s="163">
        <f>F234*0.2</f>
        <v>0</v>
      </c>
    </row>
    <row r="236" spans="1:6" ht="16.5" thickBot="1" x14ac:dyDescent="0.3">
      <c r="A236" s="164"/>
      <c r="B236" s="165" t="s">
        <v>532</v>
      </c>
      <c r="C236" s="166"/>
      <c r="D236" s="166"/>
      <c r="E236" s="167"/>
      <c r="F236" s="168">
        <f>F234+F235</f>
        <v>0</v>
      </c>
    </row>
  </sheetData>
  <mergeCells count="2">
    <mergeCell ref="A1:F1"/>
    <mergeCell ref="A216:F216"/>
  </mergeCells>
  <conditionalFormatting sqref="E217:E229 E233:E236">
    <cfRule type="cellIs" dxfId="39" priority="2" stopIfTrue="1" operator="equal">
      <formula>0</formula>
    </cfRule>
  </conditionalFormatting>
  <conditionalFormatting sqref="F2:F6 F8:F10 F12:F15 F19 F21 F23:F24 F26 F28:F30 F32 F34:F46 F58 F65:F67 F77:F78 F102 F131 F133 F135 F148 F150 F159:F161 F163:F165 F167 F175:F176 F178 F192:F195 F199 F213:F214">
    <cfRule type="cellIs" dxfId="38" priority="31" stopIfTrue="1" operator="equal">
      <formula>0</formula>
    </cfRule>
  </conditionalFormatting>
  <conditionalFormatting sqref="F17">
    <cfRule type="cellIs" dxfId="37" priority="30" stopIfTrue="1" operator="equal">
      <formula>0</formula>
    </cfRule>
  </conditionalFormatting>
  <conditionalFormatting sqref="F48:F51">
    <cfRule type="cellIs" dxfId="36" priority="29" stopIfTrue="1" operator="equal">
      <formula>0</formula>
    </cfRule>
  </conditionalFormatting>
  <conditionalFormatting sqref="F53 F55:F56">
    <cfRule type="cellIs" dxfId="35" priority="28" stopIfTrue="1" operator="equal">
      <formula>0</formula>
    </cfRule>
  </conditionalFormatting>
  <conditionalFormatting sqref="F60:F61">
    <cfRule type="cellIs" dxfId="34" priority="27" stopIfTrue="1" operator="equal">
      <formula>0</formula>
    </cfRule>
  </conditionalFormatting>
  <conditionalFormatting sqref="F63">
    <cfRule type="cellIs" dxfId="33" priority="26" stopIfTrue="1" operator="equal">
      <formula>0</formula>
    </cfRule>
  </conditionalFormatting>
  <conditionalFormatting sqref="F69:F75 F104:F109">
    <cfRule type="cellIs" dxfId="32" priority="24" stopIfTrue="1" operator="equal">
      <formula>0</formula>
    </cfRule>
  </conditionalFormatting>
  <conditionalFormatting sqref="F80:F100">
    <cfRule type="cellIs" dxfId="31" priority="23" stopIfTrue="1" operator="equal">
      <formula>0</formula>
    </cfRule>
  </conditionalFormatting>
  <conditionalFormatting sqref="F111:F121">
    <cfRule type="cellIs" dxfId="30" priority="22" stopIfTrue="1" operator="equal">
      <formula>0</formula>
    </cfRule>
  </conditionalFormatting>
  <conditionalFormatting sqref="F123 F125:F129">
    <cfRule type="cellIs" dxfId="29" priority="21" stopIfTrue="1" operator="equal">
      <formula>0</formula>
    </cfRule>
  </conditionalFormatting>
  <conditionalFormatting sqref="F137:F138">
    <cfRule type="cellIs" dxfId="28" priority="20" stopIfTrue="1" operator="equal">
      <formula>0</formula>
    </cfRule>
  </conditionalFormatting>
  <conditionalFormatting sqref="F140:F142">
    <cfRule type="cellIs" dxfId="27" priority="19" stopIfTrue="1" operator="equal">
      <formula>0</formula>
    </cfRule>
  </conditionalFormatting>
  <conditionalFormatting sqref="F144:F146">
    <cfRule type="cellIs" dxfId="26" priority="18" stopIfTrue="1" operator="equal">
      <formula>0</formula>
    </cfRule>
  </conditionalFormatting>
  <conditionalFormatting sqref="F152:F157">
    <cfRule type="cellIs" dxfId="25" priority="17" stopIfTrue="1" operator="equal">
      <formula>0</formula>
    </cfRule>
  </conditionalFormatting>
  <conditionalFormatting sqref="F169:F173">
    <cfRule type="cellIs" dxfId="24" priority="15" stopIfTrue="1" operator="equal">
      <formula>0</formula>
    </cfRule>
  </conditionalFormatting>
  <conditionalFormatting sqref="F180:F188 C230:E232">
    <cfRule type="cellIs" dxfId="23" priority="1" stopIfTrue="1" operator="equal">
      <formula>0</formula>
    </cfRule>
  </conditionalFormatting>
  <conditionalFormatting sqref="F190">
    <cfRule type="cellIs" dxfId="22" priority="9" stopIfTrue="1" operator="equal">
      <formula>0</formula>
    </cfRule>
  </conditionalFormatting>
  <conditionalFormatting sqref="F197">
    <cfRule type="cellIs" dxfId="21" priority="8" stopIfTrue="1" operator="equal">
      <formula>0</formula>
    </cfRule>
  </conditionalFormatting>
  <conditionalFormatting sqref="F201:F205">
    <cfRule type="cellIs" dxfId="20" priority="7" stopIfTrue="1" operator="equal">
      <formula>0</formula>
    </cfRule>
  </conditionalFormatting>
  <conditionalFormatting sqref="F207:F211">
    <cfRule type="cellIs" dxfId="19" priority="6" stopIfTrue="1" operator="equal">
      <formula>0</formula>
    </cfRule>
  </conditionalFormatting>
  <printOptions horizontalCentered="1"/>
  <pageMargins left="0.70866141732283472" right="0.70866141732283472" top="0.74803149606299213" bottom="0.74803149606299213" header="0.31496062992125984" footer="0.31496062992125984"/>
  <pageSetup paperSize="9" scale="5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7B26C-3A25-4682-83BA-63E0B9567FFD}">
  <sheetPr>
    <pageSetUpPr fitToPage="1"/>
  </sheetPr>
  <dimension ref="A1:F144"/>
  <sheetViews>
    <sheetView view="pageBreakPreview" zoomScale="85" zoomScaleNormal="100" zoomScaleSheetLayoutView="85" workbookViewId="0">
      <pane xSplit="1" ySplit="2" topLeftCell="B6" activePane="bottomRight" state="frozen"/>
      <selection pane="topRight" activeCell="B1" sqref="B1"/>
      <selection pane="bottomLeft" activeCell="A3" sqref="A3"/>
      <selection pane="bottomRight" activeCell="G1" sqref="G1"/>
    </sheetView>
  </sheetViews>
  <sheetFormatPr baseColWidth="10" defaultRowHeight="15" x14ac:dyDescent="0.25"/>
  <cols>
    <col min="1" max="1" width="15.5703125" customWidth="1"/>
    <col min="2" max="2" width="98.5703125" customWidth="1"/>
    <col min="3" max="3" width="10.7109375" customWidth="1"/>
    <col min="4" max="4" width="13.5703125" customWidth="1"/>
    <col min="5" max="5" width="10.7109375" customWidth="1"/>
    <col min="6" max="6" width="13.5703125" customWidth="1"/>
  </cols>
  <sheetData>
    <row r="1" spans="1:6" ht="135" customHeight="1" thickBot="1" x14ac:dyDescent="0.3">
      <c r="A1" s="175" t="s">
        <v>537</v>
      </c>
      <c r="B1" s="176"/>
      <c r="C1" s="176"/>
      <c r="D1" s="176"/>
      <c r="E1" s="176"/>
      <c r="F1" s="177"/>
    </row>
    <row r="2" spans="1:6" ht="30" x14ac:dyDescent="0.25">
      <c r="A2" s="169" t="s">
        <v>0</v>
      </c>
      <c r="B2" s="170" t="s">
        <v>1</v>
      </c>
      <c r="C2" s="171" t="s">
        <v>2</v>
      </c>
      <c r="D2" s="171" t="s">
        <v>528</v>
      </c>
      <c r="E2" s="172" t="s">
        <v>508</v>
      </c>
      <c r="F2" s="173" t="s">
        <v>510</v>
      </c>
    </row>
    <row r="3" spans="1:6" x14ac:dyDescent="0.25">
      <c r="A3" s="76" t="s">
        <v>3</v>
      </c>
      <c r="B3" s="4" t="s">
        <v>4</v>
      </c>
      <c r="C3" s="5"/>
      <c r="D3" s="5"/>
      <c r="E3" s="5"/>
      <c r="F3" s="152" t="s">
        <v>10</v>
      </c>
    </row>
    <row r="4" spans="1:6" x14ac:dyDescent="0.25">
      <c r="A4" s="78" t="s">
        <v>5</v>
      </c>
      <c r="B4" s="7" t="s">
        <v>6</v>
      </c>
      <c r="C4" s="7"/>
      <c r="D4" s="7"/>
      <c r="E4" s="8"/>
      <c r="F4" s="153" t="s">
        <v>10</v>
      </c>
    </row>
    <row r="5" spans="1:6" x14ac:dyDescent="0.25">
      <c r="A5" s="80" t="s">
        <v>7</v>
      </c>
      <c r="B5" s="9" t="s">
        <v>8</v>
      </c>
      <c r="C5" s="10" t="s">
        <v>9</v>
      </c>
      <c r="D5" s="124">
        <v>1</v>
      </c>
      <c r="E5" s="147">
        <f>VLOOKUP($A5,BPU!$A:$D,4,FALSE)</f>
        <v>0</v>
      </c>
      <c r="F5" s="81">
        <f>$D5*$E5</f>
        <v>0</v>
      </c>
    </row>
    <row r="6" spans="1:6" x14ac:dyDescent="0.25">
      <c r="A6" s="6" t="s">
        <v>15</v>
      </c>
      <c r="B6" s="7" t="s">
        <v>16</v>
      </c>
      <c r="C6" s="7"/>
      <c r="D6" s="7"/>
      <c r="E6" s="8"/>
      <c r="F6" s="8"/>
    </row>
    <row r="7" spans="1:6" x14ac:dyDescent="0.25">
      <c r="A7" s="15" t="s">
        <v>17</v>
      </c>
      <c r="B7" s="16" t="s">
        <v>18</v>
      </c>
      <c r="C7" s="10"/>
      <c r="D7" s="10"/>
      <c r="E7" s="11"/>
      <c r="F7" s="124" t="s">
        <v>10</v>
      </c>
    </row>
    <row r="8" spans="1:6" x14ac:dyDescent="0.25">
      <c r="A8" s="15" t="s">
        <v>19</v>
      </c>
      <c r="B8" s="16" t="s">
        <v>20</v>
      </c>
      <c r="C8" s="10" t="s">
        <v>21</v>
      </c>
      <c r="D8" s="124">
        <v>227</v>
      </c>
      <c r="E8" s="147">
        <f>VLOOKUP($A8,BPU!$A:$D,4,FALSE)</f>
        <v>0</v>
      </c>
      <c r="F8" s="81">
        <f t="shared" ref="F8:F9" si="0">$D8*$E8</f>
        <v>0</v>
      </c>
    </row>
    <row r="9" spans="1:6" ht="15.75" thickBot="1" x14ac:dyDescent="0.3">
      <c r="A9" s="15" t="s">
        <v>23</v>
      </c>
      <c r="B9" s="16" t="s">
        <v>24</v>
      </c>
      <c r="C9" s="10" t="s">
        <v>21</v>
      </c>
      <c r="D9" s="124">
        <v>227</v>
      </c>
      <c r="E9" s="147">
        <f>VLOOKUP($A9,BPU!$A:$D,4,FALSE)</f>
        <v>0</v>
      </c>
      <c r="F9" s="81">
        <f t="shared" si="0"/>
        <v>0</v>
      </c>
    </row>
    <row r="10" spans="1:6" ht="15.75" thickBot="1" x14ac:dyDescent="0.3">
      <c r="A10" s="126" t="s">
        <v>511</v>
      </c>
      <c r="B10" s="127" t="s">
        <v>4</v>
      </c>
      <c r="C10" s="128"/>
      <c r="D10" s="128"/>
      <c r="E10" s="129"/>
      <c r="F10" s="130">
        <f>SUM(F5:F9)</f>
        <v>0</v>
      </c>
    </row>
    <row r="11" spans="1:6" x14ac:dyDescent="0.25">
      <c r="A11" s="3" t="s">
        <v>39</v>
      </c>
      <c r="B11" s="4" t="s">
        <v>40</v>
      </c>
      <c r="C11" s="5"/>
      <c r="D11" s="5"/>
      <c r="E11" s="5"/>
      <c r="F11" s="123"/>
    </row>
    <row r="12" spans="1:6" x14ac:dyDescent="0.25">
      <c r="A12" s="6" t="s">
        <v>42</v>
      </c>
      <c r="B12" s="7" t="s">
        <v>43</v>
      </c>
      <c r="C12" s="7"/>
      <c r="D12" s="7"/>
      <c r="E12" s="8"/>
      <c r="F12" s="8"/>
    </row>
    <row r="13" spans="1:6" x14ac:dyDescent="0.25">
      <c r="A13" s="15" t="s">
        <v>45</v>
      </c>
      <c r="B13" s="18" t="s">
        <v>46</v>
      </c>
      <c r="C13" s="10" t="s">
        <v>47</v>
      </c>
      <c r="D13" s="124">
        <v>1</v>
      </c>
      <c r="E13" s="147">
        <f>VLOOKUP($A13,BPU!$A:$D,4,FALSE)</f>
        <v>0</v>
      </c>
      <c r="F13" s="81">
        <f>$D13*$E13</f>
        <v>0</v>
      </c>
    </row>
    <row r="14" spans="1:6" x14ac:dyDescent="0.25">
      <c r="A14" s="6" t="s">
        <v>48</v>
      </c>
      <c r="B14" s="7" t="s">
        <v>49</v>
      </c>
      <c r="C14" s="7"/>
      <c r="D14" s="7"/>
      <c r="E14" s="8"/>
      <c r="F14" s="8"/>
    </row>
    <row r="15" spans="1:6" x14ac:dyDescent="0.25">
      <c r="A15" s="15" t="s">
        <v>51</v>
      </c>
      <c r="B15" s="18" t="s">
        <v>52</v>
      </c>
      <c r="C15" s="10" t="s">
        <v>53</v>
      </c>
      <c r="D15" s="124">
        <v>30</v>
      </c>
      <c r="E15" s="147">
        <f>VLOOKUP($A15,BPU!$A:$D,4,FALSE)</f>
        <v>0</v>
      </c>
      <c r="F15" s="81">
        <f>$D15*$E15</f>
        <v>0</v>
      </c>
    </row>
    <row r="16" spans="1:6" x14ac:dyDescent="0.25">
      <c r="A16" s="6" t="s">
        <v>54</v>
      </c>
      <c r="B16" s="7" t="s">
        <v>55</v>
      </c>
      <c r="C16" s="7"/>
      <c r="D16" s="7"/>
      <c r="E16" s="8"/>
      <c r="F16" s="8"/>
    </row>
    <row r="17" spans="1:6" x14ac:dyDescent="0.25">
      <c r="A17" s="15" t="s">
        <v>56</v>
      </c>
      <c r="B17" s="9" t="s">
        <v>57</v>
      </c>
      <c r="C17" s="10" t="s">
        <v>53</v>
      </c>
      <c r="D17" s="124">
        <v>71</v>
      </c>
      <c r="E17" s="147">
        <f>VLOOKUP($A17,BPU!$A:$D,4,FALSE)</f>
        <v>0</v>
      </c>
      <c r="F17" s="81">
        <f t="shared" ref="F17:F18" si="1">$D17*$E17</f>
        <v>0</v>
      </c>
    </row>
    <row r="18" spans="1:6" x14ac:dyDescent="0.25">
      <c r="A18" s="15" t="s">
        <v>59</v>
      </c>
      <c r="B18" s="9" t="s">
        <v>60</v>
      </c>
      <c r="C18" s="10" t="s">
        <v>53</v>
      </c>
      <c r="D18" s="124">
        <v>1</v>
      </c>
      <c r="E18" s="147">
        <f>VLOOKUP($A18,BPU!$A:$D,4,FALSE)</f>
        <v>0</v>
      </c>
      <c r="F18" s="81">
        <f t="shared" si="1"/>
        <v>0</v>
      </c>
    </row>
    <row r="19" spans="1:6" x14ac:dyDescent="0.25">
      <c r="A19" s="20" t="s">
        <v>62</v>
      </c>
      <c r="B19" s="21" t="s">
        <v>63</v>
      </c>
      <c r="C19" s="21"/>
      <c r="D19" s="21"/>
      <c r="E19" s="21"/>
      <c r="F19" s="21"/>
    </row>
    <row r="20" spans="1:6" x14ac:dyDescent="0.25">
      <c r="A20" s="15" t="s">
        <v>64</v>
      </c>
      <c r="B20" s="16" t="s">
        <v>65</v>
      </c>
      <c r="C20" s="10" t="s">
        <v>53</v>
      </c>
      <c r="D20" s="124">
        <v>29</v>
      </c>
      <c r="E20" s="147">
        <f>VLOOKUP($A20,BPU!$A:$D,4,FALSE)</f>
        <v>0</v>
      </c>
      <c r="F20" s="81">
        <f>$D20*$E20</f>
        <v>0</v>
      </c>
    </row>
    <row r="21" spans="1:6" x14ac:dyDescent="0.25">
      <c r="A21" s="20" t="s">
        <v>67</v>
      </c>
      <c r="B21" s="21" t="s">
        <v>68</v>
      </c>
      <c r="C21" s="21"/>
      <c r="D21" s="21"/>
      <c r="E21" s="21"/>
      <c r="F21" s="21"/>
    </row>
    <row r="22" spans="1:6" x14ac:dyDescent="0.25">
      <c r="A22" s="15" t="s">
        <v>69</v>
      </c>
      <c r="B22" s="16" t="s">
        <v>70</v>
      </c>
      <c r="C22" s="10" t="s">
        <v>32</v>
      </c>
      <c r="D22" s="124">
        <v>78</v>
      </c>
      <c r="E22" s="147">
        <f>VLOOKUP($A22,BPU!$A:$D,4,FALSE)</f>
        <v>0</v>
      </c>
      <c r="F22" s="81">
        <f>$D22*$E22</f>
        <v>0</v>
      </c>
    </row>
    <row r="23" spans="1:6" x14ac:dyDescent="0.25">
      <c r="A23" s="20" t="s">
        <v>78</v>
      </c>
      <c r="B23" s="21" t="s">
        <v>79</v>
      </c>
      <c r="C23" s="21"/>
      <c r="D23" s="21"/>
      <c r="E23" s="21"/>
      <c r="F23" s="21"/>
    </row>
    <row r="24" spans="1:6" x14ac:dyDescent="0.25">
      <c r="A24" s="15" t="s">
        <v>80</v>
      </c>
      <c r="B24" s="24" t="s">
        <v>81</v>
      </c>
      <c r="C24" s="10" t="s">
        <v>53</v>
      </c>
      <c r="D24" s="124">
        <v>22</v>
      </c>
      <c r="E24" s="147">
        <f>VLOOKUP($A24,BPU!$A:$D,4,FALSE)</f>
        <v>0</v>
      </c>
      <c r="F24" s="81">
        <f>$D24*$E24</f>
        <v>0</v>
      </c>
    </row>
    <row r="25" spans="1:6" x14ac:dyDescent="0.25">
      <c r="A25" s="20" t="s">
        <v>83</v>
      </c>
      <c r="B25" s="21" t="s">
        <v>84</v>
      </c>
      <c r="C25" s="21"/>
      <c r="D25" s="21"/>
      <c r="E25" s="21"/>
      <c r="F25" s="21"/>
    </row>
    <row r="26" spans="1:6" x14ac:dyDescent="0.25">
      <c r="A26" s="15" t="s">
        <v>85</v>
      </c>
      <c r="B26" s="24" t="s">
        <v>86</v>
      </c>
      <c r="C26" s="10"/>
      <c r="D26" s="10"/>
      <c r="E26" s="11"/>
      <c r="F26" s="124" t="s">
        <v>10</v>
      </c>
    </row>
    <row r="27" spans="1:6" x14ac:dyDescent="0.25">
      <c r="A27" s="15" t="s">
        <v>92</v>
      </c>
      <c r="B27" s="9" t="s">
        <v>93</v>
      </c>
      <c r="C27" s="10" t="s">
        <v>53</v>
      </c>
      <c r="D27" s="124">
        <v>8</v>
      </c>
      <c r="E27" s="147">
        <f>VLOOKUP($A27,BPU!$A:$D,4,FALSE)</f>
        <v>0</v>
      </c>
      <c r="F27" s="81">
        <f>$D27*$E27</f>
        <v>0</v>
      </c>
    </row>
    <row r="28" spans="1:6" x14ac:dyDescent="0.25">
      <c r="A28" s="25" t="s">
        <v>100</v>
      </c>
      <c r="B28" s="26" t="s">
        <v>101</v>
      </c>
      <c r="C28" s="27"/>
      <c r="D28" s="27"/>
      <c r="E28" s="28"/>
      <c r="F28" s="124" t="s">
        <v>10</v>
      </c>
    </row>
    <row r="29" spans="1:6" x14ac:dyDescent="0.25">
      <c r="A29" s="15" t="s">
        <v>103</v>
      </c>
      <c r="B29" s="9" t="s">
        <v>104</v>
      </c>
      <c r="C29" s="10" t="s">
        <v>53</v>
      </c>
      <c r="D29" s="124">
        <v>50</v>
      </c>
      <c r="E29" s="147">
        <f>VLOOKUP($A29,BPU!$A:$D,4,FALSE)</f>
        <v>0</v>
      </c>
      <c r="F29" s="81">
        <f>$D29*$E29</f>
        <v>0</v>
      </c>
    </row>
    <row r="30" spans="1:6" x14ac:dyDescent="0.25">
      <c r="A30" s="15" t="s">
        <v>105</v>
      </c>
      <c r="B30" s="24" t="s">
        <v>106</v>
      </c>
      <c r="C30" s="10"/>
      <c r="D30" s="10"/>
      <c r="E30" s="11"/>
      <c r="F30" s="124" t="s">
        <v>10</v>
      </c>
    </row>
    <row r="31" spans="1:6" x14ac:dyDescent="0.25">
      <c r="A31" s="15" t="s">
        <v>108</v>
      </c>
      <c r="B31" s="9" t="s">
        <v>109</v>
      </c>
      <c r="C31" s="10" t="s">
        <v>32</v>
      </c>
      <c r="D31" s="124">
        <v>78</v>
      </c>
      <c r="E31" s="147">
        <f>VLOOKUP($A31,BPU!$A:$D,4,FALSE)</f>
        <v>0</v>
      </c>
      <c r="F31" s="81">
        <f t="shared" ref="F31:F32" si="2">$D31*$E31</f>
        <v>0</v>
      </c>
    </row>
    <row r="32" spans="1:6" x14ac:dyDescent="0.25">
      <c r="A32" s="15" t="s">
        <v>110</v>
      </c>
      <c r="B32" s="9" t="s">
        <v>111</v>
      </c>
      <c r="C32" s="10" t="s">
        <v>32</v>
      </c>
      <c r="D32" s="124">
        <v>73</v>
      </c>
      <c r="E32" s="147">
        <f>VLOOKUP($A32,BPU!$A:$D,4,FALSE)</f>
        <v>0</v>
      </c>
      <c r="F32" s="81">
        <f t="shared" si="2"/>
        <v>0</v>
      </c>
    </row>
    <row r="33" spans="1:6" x14ac:dyDescent="0.25">
      <c r="A33" s="20" t="s">
        <v>113</v>
      </c>
      <c r="B33" s="29" t="s">
        <v>114</v>
      </c>
      <c r="C33" s="30"/>
      <c r="D33" s="30"/>
      <c r="E33" s="66"/>
      <c r="F33" s="131"/>
    </row>
    <row r="34" spans="1:6" ht="15.75" thickBot="1" x14ac:dyDescent="0.3">
      <c r="A34" s="15" t="s">
        <v>115</v>
      </c>
      <c r="B34" s="24" t="s">
        <v>116</v>
      </c>
      <c r="C34" s="10" t="s">
        <v>21</v>
      </c>
      <c r="D34" s="124">
        <v>5</v>
      </c>
      <c r="E34" s="147">
        <f>VLOOKUP($A34,BPU!$A:$D,4,FALSE)</f>
        <v>0</v>
      </c>
      <c r="F34" s="81">
        <f>$D34*$E34</f>
        <v>0</v>
      </c>
    </row>
    <row r="35" spans="1:6" ht="15.75" thickBot="1" x14ac:dyDescent="0.3">
      <c r="A35" s="126" t="s">
        <v>512</v>
      </c>
      <c r="B35" s="127" t="s">
        <v>40</v>
      </c>
      <c r="C35" s="132"/>
      <c r="D35" s="132"/>
      <c r="E35" s="129"/>
      <c r="F35" s="130">
        <f>SUM(F13:F34)</f>
        <v>0</v>
      </c>
    </row>
    <row r="36" spans="1:6" x14ac:dyDescent="0.25">
      <c r="A36" s="3" t="s">
        <v>127</v>
      </c>
      <c r="B36" s="4" t="s">
        <v>128</v>
      </c>
      <c r="C36" s="5"/>
      <c r="D36" s="5"/>
      <c r="E36" s="5"/>
      <c r="F36" s="123"/>
    </row>
    <row r="37" spans="1:6" x14ac:dyDescent="0.25">
      <c r="A37" s="20" t="s">
        <v>129</v>
      </c>
      <c r="B37" s="21" t="s">
        <v>130</v>
      </c>
      <c r="C37" s="21"/>
      <c r="D37" s="21"/>
      <c r="E37" s="21"/>
      <c r="F37" s="21"/>
    </row>
    <row r="38" spans="1:6" x14ac:dyDescent="0.25">
      <c r="A38" s="15" t="s">
        <v>131</v>
      </c>
      <c r="B38" s="32" t="s">
        <v>132</v>
      </c>
      <c r="C38" s="1"/>
      <c r="D38" s="1"/>
      <c r="E38" s="33"/>
      <c r="F38" s="124" t="s">
        <v>10</v>
      </c>
    </row>
    <row r="39" spans="1:6" ht="15.75" thickBot="1" x14ac:dyDescent="0.3">
      <c r="A39" s="9" t="s">
        <v>134</v>
      </c>
      <c r="B39" s="16" t="s">
        <v>135</v>
      </c>
      <c r="C39" s="10" t="s">
        <v>32</v>
      </c>
      <c r="D39" s="124">
        <v>5</v>
      </c>
      <c r="E39" s="147">
        <f>VLOOKUP($A39,BPU!$A:$D,4,FALSE)</f>
        <v>0</v>
      </c>
      <c r="F39" s="81">
        <f>$D39*$E39</f>
        <v>0</v>
      </c>
    </row>
    <row r="40" spans="1:6" ht="15.75" thickBot="1" x14ac:dyDescent="0.3">
      <c r="A40" s="126" t="s">
        <v>514</v>
      </c>
      <c r="B40" s="127" t="s">
        <v>128</v>
      </c>
      <c r="C40" s="132"/>
      <c r="D40" s="132"/>
      <c r="E40" s="129"/>
      <c r="F40" s="130">
        <f>SUM(F38:F39)</f>
        <v>0</v>
      </c>
    </row>
    <row r="41" spans="1:6" x14ac:dyDescent="0.25">
      <c r="A41" s="3" t="s">
        <v>136</v>
      </c>
      <c r="B41" s="4" t="s">
        <v>137</v>
      </c>
      <c r="C41" s="5"/>
      <c r="D41" s="5"/>
      <c r="E41" s="5"/>
      <c r="F41" s="123"/>
    </row>
    <row r="42" spans="1:6" x14ac:dyDescent="0.25">
      <c r="A42" s="20" t="s">
        <v>138</v>
      </c>
      <c r="B42" s="35" t="s">
        <v>139</v>
      </c>
      <c r="C42" s="36"/>
      <c r="D42" s="36"/>
      <c r="E42" s="36"/>
      <c r="F42" s="36"/>
    </row>
    <row r="43" spans="1:6" x14ac:dyDescent="0.25">
      <c r="A43" s="15" t="s">
        <v>140</v>
      </c>
      <c r="B43" s="16" t="s">
        <v>141</v>
      </c>
      <c r="C43" s="10"/>
      <c r="D43" s="10"/>
      <c r="E43" s="19"/>
      <c r="F43" s="124" t="s">
        <v>10</v>
      </c>
    </row>
    <row r="44" spans="1:6" ht="15.75" thickBot="1" x14ac:dyDescent="0.3">
      <c r="A44" s="15" t="s">
        <v>143</v>
      </c>
      <c r="B44" s="16" t="s">
        <v>144</v>
      </c>
      <c r="C44" s="10" t="s">
        <v>47</v>
      </c>
      <c r="D44" s="124">
        <v>1</v>
      </c>
      <c r="E44" s="147">
        <f>VLOOKUP($A44,BPU!$A:$D,4,FALSE)</f>
        <v>0</v>
      </c>
      <c r="F44" s="81">
        <f>$D44*$E44</f>
        <v>0</v>
      </c>
    </row>
    <row r="45" spans="1:6" ht="15.75" thickBot="1" x14ac:dyDescent="0.3">
      <c r="A45" s="126" t="s">
        <v>515</v>
      </c>
      <c r="B45" s="127" t="s">
        <v>137</v>
      </c>
      <c r="C45" s="132"/>
      <c r="D45" s="132"/>
      <c r="E45" s="129"/>
      <c r="F45" s="130">
        <f>SUM(F43:F44)</f>
        <v>0</v>
      </c>
    </row>
    <row r="46" spans="1:6" x14ac:dyDescent="0.25">
      <c r="A46" s="3" t="s">
        <v>145</v>
      </c>
      <c r="B46" s="4" t="s">
        <v>146</v>
      </c>
      <c r="C46" s="5"/>
      <c r="D46" s="5"/>
      <c r="E46" s="5"/>
      <c r="F46" s="123"/>
    </row>
    <row r="47" spans="1:6" x14ac:dyDescent="0.25">
      <c r="A47" s="20" t="s">
        <v>147</v>
      </c>
      <c r="B47" s="35" t="s">
        <v>148</v>
      </c>
      <c r="C47" s="37"/>
      <c r="D47" s="37"/>
      <c r="E47" s="37"/>
      <c r="F47" s="37"/>
    </row>
    <row r="48" spans="1:6" ht="15.75" thickBot="1" x14ac:dyDescent="0.3">
      <c r="A48" s="15" t="s">
        <v>154</v>
      </c>
      <c r="B48" s="16" t="s">
        <v>155</v>
      </c>
      <c r="C48" s="10" t="s">
        <v>32</v>
      </c>
      <c r="D48" s="124">
        <v>73</v>
      </c>
      <c r="E48" s="147">
        <f>VLOOKUP($A48,BPU!$A:$D,4,FALSE)</f>
        <v>0</v>
      </c>
      <c r="F48" s="81">
        <f>$D48*$E48</f>
        <v>0</v>
      </c>
    </row>
    <row r="49" spans="1:6" ht="15.75" thickBot="1" x14ac:dyDescent="0.3">
      <c r="A49" s="126" t="s">
        <v>516</v>
      </c>
      <c r="B49" s="127" t="s">
        <v>146</v>
      </c>
      <c r="C49" s="132"/>
      <c r="D49" s="132"/>
      <c r="E49" s="129"/>
      <c r="F49" s="130">
        <f>SUM(F47:F48)</f>
        <v>0</v>
      </c>
    </row>
    <row r="50" spans="1:6" x14ac:dyDescent="0.25">
      <c r="A50" s="3" t="s">
        <v>158</v>
      </c>
      <c r="B50" s="4" t="s">
        <v>159</v>
      </c>
      <c r="C50" s="5"/>
      <c r="D50" s="5"/>
      <c r="E50" s="5"/>
      <c r="F50" s="123"/>
    </row>
    <row r="51" spans="1:6" x14ac:dyDescent="0.25">
      <c r="A51" s="20" t="s">
        <v>160</v>
      </c>
      <c r="B51" s="35" t="s">
        <v>161</v>
      </c>
      <c r="C51" s="37"/>
      <c r="D51" s="37"/>
      <c r="E51" s="38"/>
      <c r="F51" s="38"/>
    </row>
    <row r="52" spans="1:6" x14ac:dyDescent="0.25">
      <c r="A52" s="15" t="s">
        <v>162</v>
      </c>
      <c r="B52" s="16" t="s">
        <v>163</v>
      </c>
      <c r="C52" s="39"/>
      <c r="D52" s="39"/>
      <c r="E52" s="19"/>
      <c r="F52" s="124"/>
    </row>
    <row r="53" spans="1:6" x14ac:dyDescent="0.25">
      <c r="A53" s="15" t="s">
        <v>167</v>
      </c>
      <c r="B53" s="40" t="s">
        <v>168</v>
      </c>
      <c r="C53" s="39" t="s">
        <v>47</v>
      </c>
      <c r="D53" s="174">
        <v>2</v>
      </c>
      <c r="E53" s="147">
        <f>VLOOKUP($A53,BPU!$A:$D,4,FALSE)</f>
        <v>0</v>
      </c>
      <c r="F53" s="81">
        <f t="shared" ref="F53:F54" si="3">$D53*$E53</f>
        <v>0</v>
      </c>
    </row>
    <row r="54" spans="1:6" x14ac:dyDescent="0.25">
      <c r="A54" s="15" t="s">
        <v>169</v>
      </c>
      <c r="B54" s="40" t="s">
        <v>170</v>
      </c>
      <c r="C54" s="39" t="s">
        <v>47</v>
      </c>
      <c r="D54" s="174">
        <v>1</v>
      </c>
      <c r="E54" s="147">
        <f>VLOOKUP($A54,BPU!$A:$D,4,FALSE)</f>
        <v>0</v>
      </c>
      <c r="F54" s="81">
        <f t="shared" si="3"/>
        <v>0</v>
      </c>
    </row>
    <row r="55" spans="1:6" x14ac:dyDescent="0.25">
      <c r="A55" s="15" t="s">
        <v>171</v>
      </c>
      <c r="B55" s="16" t="s">
        <v>172</v>
      </c>
      <c r="C55" s="39"/>
      <c r="D55" s="39"/>
      <c r="E55" s="19"/>
      <c r="F55" s="124" t="s">
        <v>10</v>
      </c>
    </row>
    <row r="56" spans="1:6" x14ac:dyDescent="0.25">
      <c r="A56" s="15" t="s">
        <v>174</v>
      </c>
      <c r="B56" s="9" t="s">
        <v>175</v>
      </c>
      <c r="C56" s="39" t="s">
        <v>47</v>
      </c>
      <c r="D56" s="174">
        <v>2</v>
      </c>
      <c r="E56" s="147">
        <f>VLOOKUP($A56,BPU!$A:$D,4,FALSE)</f>
        <v>0</v>
      </c>
      <c r="F56" s="81">
        <f t="shared" ref="F56:F57" si="4">$D56*$E56</f>
        <v>0</v>
      </c>
    </row>
    <row r="57" spans="1:6" x14ac:dyDescent="0.25">
      <c r="A57" s="15" t="s">
        <v>176</v>
      </c>
      <c r="B57" s="9" t="s">
        <v>177</v>
      </c>
      <c r="C57" s="39" t="s">
        <v>47</v>
      </c>
      <c r="D57" s="174">
        <v>1</v>
      </c>
      <c r="E57" s="147">
        <f>VLOOKUP($A57,BPU!$A:$D,4,FALSE)</f>
        <v>0</v>
      </c>
      <c r="F57" s="81">
        <f t="shared" si="4"/>
        <v>0</v>
      </c>
    </row>
    <row r="58" spans="1:6" x14ac:dyDescent="0.25">
      <c r="A58" s="20" t="s">
        <v>178</v>
      </c>
      <c r="B58" s="35" t="s">
        <v>179</v>
      </c>
      <c r="C58" s="37"/>
      <c r="D58" s="37"/>
      <c r="E58" s="38"/>
      <c r="F58" s="38"/>
    </row>
    <row r="59" spans="1:6" x14ac:dyDescent="0.25">
      <c r="A59" s="15" t="s">
        <v>180</v>
      </c>
      <c r="B59" s="9" t="s">
        <v>181</v>
      </c>
      <c r="C59" s="10"/>
      <c r="D59" s="10"/>
      <c r="E59" s="19"/>
      <c r="F59" s="124" t="s">
        <v>10</v>
      </c>
    </row>
    <row r="60" spans="1:6" x14ac:dyDescent="0.25">
      <c r="A60" s="15" t="s">
        <v>184</v>
      </c>
      <c r="B60" s="9" t="s">
        <v>168</v>
      </c>
      <c r="C60" s="10" t="s">
        <v>47</v>
      </c>
      <c r="D60" s="124">
        <v>2</v>
      </c>
      <c r="E60" s="147">
        <f>VLOOKUP($A60,BPU!$A:$D,4,FALSE)</f>
        <v>0</v>
      </c>
      <c r="F60" s="81">
        <f>$D60*$E60</f>
        <v>0</v>
      </c>
    </row>
    <row r="61" spans="1:6" x14ac:dyDescent="0.25">
      <c r="A61" s="29" t="s">
        <v>185</v>
      </c>
      <c r="B61" s="35" t="s">
        <v>186</v>
      </c>
      <c r="C61" s="35"/>
      <c r="D61" s="35"/>
      <c r="E61" s="41"/>
      <c r="F61" s="41"/>
    </row>
    <row r="62" spans="1:6" x14ac:dyDescent="0.25">
      <c r="A62" s="15" t="s">
        <v>191</v>
      </c>
      <c r="B62" s="9" t="s">
        <v>192</v>
      </c>
      <c r="C62" s="42"/>
      <c r="D62" s="42"/>
      <c r="E62" s="19" t="s">
        <v>10</v>
      </c>
      <c r="F62" s="124" t="s">
        <v>10</v>
      </c>
    </row>
    <row r="63" spans="1:6" x14ac:dyDescent="0.25">
      <c r="A63" s="15" t="s">
        <v>196</v>
      </c>
      <c r="B63" s="9" t="s">
        <v>197</v>
      </c>
      <c r="C63" s="10" t="s">
        <v>47</v>
      </c>
      <c r="D63" s="124">
        <v>3</v>
      </c>
      <c r="E63" s="147">
        <f>VLOOKUP($A63,BPU!$A:$D,4,FALSE)</f>
        <v>0</v>
      </c>
      <c r="F63" s="81">
        <f>$D63*$E63</f>
        <v>0</v>
      </c>
    </row>
    <row r="64" spans="1:6" x14ac:dyDescent="0.25">
      <c r="A64" s="15" t="s">
        <v>207</v>
      </c>
      <c r="B64" s="9" t="s">
        <v>208</v>
      </c>
      <c r="C64" s="10"/>
      <c r="D64" s="10"/>
      <c r="E64" s="19"/>
      <c r="F64" s="124" t="s">
        <v>10</v>
      </c>
    </row>
    <row r="65" spans="1:6" x14ac:dyDescent="0.25">
      <c r="A65" s="15" t="s">
        <v>212</v>
      </c>
      <c r="B65" s="9" t="s">
        <v>213</v>
      </c>
      <c r="C65" s="10" t="s">
        <v>47</v>
      </c>
      <c r="D65" s="124">
        <v>2</v>
      </c>
      <c r="E65" s="147">
        <f>VLOOKUP($A65,BPU!$A:$D,4,FALSE)</f>
        <v>0</v>
      </c>
      <c r="F65" s="81">
        <f t="shared" ref="F65:F66" si="5">$D65*$E65</f>
        <v>0</v>
      </c>
    </row>
    <row r="66" spans="1:6" x14ac:dyDescent="0.25">
      <c r="A66" s="15" t="s">
        <v>214</v>
      </c>
      <c r="B66" s="9" t="s">
        <v>215</v>
      </c>
      <c r="C66" s="10" t="s">
        <v>47</v>
      </c>
      <c r="D66" s="124">
        <v>1</v>
      </c>
      <c r="E66" s="147">
        <f>VLOOKUP($A66,BPU!$A:$D,4,FALSE)</f>
        <v>0</v>
      </c>
      <c r="F66" s="81">
        <f t="shared" si="5"/>
        <v>0</v>
      </c>
    </row>
    <row r="67" spans="1:6" x14ac:dyDescent="0.25">
      <c r="A67" s="20" t="s">
        <v>235</v>
      </c>
      <c r="B67" s="35" t="s">
        <v>236</v>
      </c>
      <c r="C67" s="37"/>
      <c r="D67" s="37"/>
      <c r="E67" s="38"/>
      <c r="F67" s="38"/>
    </row>
    <row r="68" spans="1:6" x14ac:dyDescent="0.25">
      <c r="A68" s="15" t="s">
        <v>237</v>
      </c>
      <c r="B68" s="9" t="s">
        <v>501</v>
      </c>
      <c r="C68" s="10" t="s">
        <v>47</v>
      </c>
      <c r="D68" s="124">
        <v>3</v>
      </c>
      <c r="E68" s="147">
        <f>VLOOKUP($A68,BPU!$A:$D,4,FALSE)</f>
        <v>0</v>
      </c>
      <c r="F68" s="81">
        <f>$D68*$E68</f>
        <v>0</v>
      </c>
    </row>
    <row r="69" spans="1:6" x14ac:dyDescent="0.25">
      <c r="A69" s="20" t="s">
        <v>250</v>
      </c>
      <c r="B69" s="35" t="s">
        <v>251</v>
      </c>
      <c r="C69" s="30"/>
      <c r="D69" s="30"/>
      <c r="E69" s="44"/>
      <c r="F69" s="44"/>
    </row>
    <row r="70" spans="1:6" x14ac:dyDescent="0.25">
      <c r="A70" s="15" t="s">
        <v>253</v>
      </c>
      <c r="B70" s="9" t="s">
        <v>254</v>
      </c>
      <c r="C70" s="10"/>
      <c r="D70" s="10"/>
      <c r="E70" s="19"/>
      <c r="F70" s="124" t="s">
        <v>10</v>
      </c>
    </row>
    <row r="71" spans="1:6" x14ac:dyDescent="0.25">
      <c r="A71" s="15" t="s">
        <v>258</v>
      </c>
      <c r="B71" s="9" t="s">
        <v>259</v>
      </c>
      <c r="C71" s="10" t="s">
        <v>47</v>
      </c>
      <c r="D71" s="124">
        <v>1</v>
      </c>
      <c r="E71" s="147">
        <f>VLOOKUP($A71,BPU!$A:$D,4,FALSE)</f>
        <v>0</v>
      </c>
      <c r="F71" s="81">
        <f t="shared" ref="F71:F72" si="6">$D71*$E71</f>
        <v>0</v>
      </c>
    </row>
    <row r="72" spans="1:6" x14ac:dyDescent="0.25">
      <c r="A72" s="15" t="s">
        <v>260</v>
      </c>
      <c r="B72" s="9" t="s">
        <v>261</v>
      </c>
      <c r="C72" s="10" t="s">
        <v>47</v>
      </c>
      <c r="D72" s="124">
        <v>3</v>
      </c>
      <c r="E72" s="147">
        <f>VLOOKUP($A72,BPU!$A:$D,4,FALSE)</f>
        <v>0</v>
      </c>
      <c r="F72" s="81">
        <f t="shared" si="6"/>
        <v>0</v>
      </c>
    </row>
    <row r="73" spans="1:6" x14ac:dyDescent="0.25">
      <c r="A73" s="15" t="s">
        <v>263</v>
      </c>
      <c r="B73" s="9" t="s">
        <v>264</v>
      </c>
      <c r="C73" s="10"/>
      <c r="D73" s="10"/>
      <c r="E73" s="19"/>
      <c r="F73" s="124" t="s">
        <v>10</v>
      </c>
    </row>
    <row r="74" spans="1:6" x14ac:dyDescent="0.25">
      <c r="A74" s="15" t="s">
        <v>266</v>
      </c>
      <c r="B74" s="9" t="s">
        <v>259</v>
      </c>
      <c r="C74" s="10" t="s">
        <v>47</v>
      </c>
      <c r="D74" s="124">
        <v>2</v>
      </c>
      <c r="E74" s="147">
        <f>VLOOKUP($A74,BPU!$A:$D,4,FALSE)</f>
        <v>0</v>
      </c>
      <c r="F74" s="81">
        <f t="shared" ref="F74:F76" si="7">$D74*$E74</f>
        <v>0</v>
      </c>
    </row>
    <row r="75" spans="1:6" x14ac:dyDescent="0.25">
      <c r="A75" s="15" t="s">
        <v>267</v>
      </c>
      <c r="B75" s="9" t="s">
        <v>268</v>
      </c>
      <c r="C75" s="10" t="s">
        <v>47</v>
      </c>
      <c r="D75" s="124">
        <v>1</v>
      </c>
      <c r="E75" s="147">
        <f>VLOOKUP($A75,BPU!$A:$D,4,FALSE)</f>
        <v>0</v>
      </c>
      <c r="F75" s="81">
        <f t="shared" si="7"/>
        <v>0</v>
      </c>
    </row>
    <row r="76" spans="1:6" x14ac:dyDescent="0.25">
      <c r="A76" s="15" t="s">
        <v>269</v>
      </c>
      <c r="B76" s="9" t="s">
        <v>270</v>
      </c>
      <c r="C76" s="10" t="s">
        <v>47</v>
      </c>
      <c r="D76" s="124">
        <v>1</v>
      </c>
      <c r="E76" s="147">
        <f>VLOOKUP($A76,BPU!$A:$D,4,FALSE)</f>
        <v>0</v>
      </c>
      <c r="F76" s="81">
        <f t="shared" si="7"/>
        <v>0</v>
      </c>
    </row>
    <row r="77" spans="1:6" x14ac:dyDescent="0.25">
      <c r="A77" s="15" t="s">
        <v>279</v>
      </c>
      <c r="B77" s="9" t="s">
        <v>280</v>
      </c>
      <c r="C77" s="10"/>
      <c r="D77" s="10"/>
      <c r="E77" s="19"/>
      <c r="F77" s="124" t="s">
        <v>10</v>
      </c>
    </row>
    <row r="78" spans="1:6" x14ac:dyDescent="0.25">
      <c r="A78" s="15" t="s">
        <v>282</v>
      </c>
      <c r="B78" s="32" t="s">
        <v>283</v>
      </c>
      <c r="C78" s="10"/>
      <c r="D78" s="10"/>
      <c r="E78" s="19"/>
      <c r="F78" s="124" t="s">
        <v>10</v>
      </c>
    </row>
    <row r="79" spans="1:6" x14ac:dyDescent="0.25">
      <c r="A79" s="15" t="s">
        <v>284</v>
      </c>
      <c r="B79" s="46" t="s">
        <v>168</v>
      </c>
      <c r="C79" s="10" t="s">
        <v>32</v>
      </c>
      <c r="D79" s="124">
        <v>1</v>
      </c>
      <c r="E79" s="147">
        <f>VLOOKUP($A79,BPU!$A:$D,4,FALSE)</f>
        <v>0</v>
      </c>
      <c r="F79" s="81">
        <f>$D79*$E79</f>
        <v>0</v>
      </c>
    </row>
    <row r="80" spans="1:6" x14ac:dyDescent="0.25">
      <c r="A80" s="15" t="s">
        <v>285</v>
      </c>
      <c r="B80" s="47" t="s">
        <v>286</v>
      </c>
      <c r="C80" s="10"/>
      <c r="D80" s="10"/>
      <c r="E80" s="19"/>
      <c r="F80" s="124" t="s">
        <v>10</v>
      </c>
    </row>
    <row r="81" spans="1:6" x14ac:dyDescent="0.25">
      <c r="A81" s="15" t="s">
        <v>287</v>
      </c>
      <c r="B81" s="46" t="s">
        <v>168</v>
      </c>
      <c r="C81" s="48" t="s">
        <v>47</v>
      </c>
      <c r="D81" s="124">
        <v>2</v>
      </c>
      <c r="E81" s="147">
        <f>VLOOKUP($A81,BPU!$A:$D,4,FALSE)</f>
        <v>0</v>
      </c>
      <c r="F81" s="81">
        <f>$D81*$E81</f>
        <v>0</v>
      </c>
    </row>
    <row r="82" spans="1:6" x14ac:dyDescent="0.25">
      <c r="A82" s="15" t="s">
        <v>288</v>
      </c>
      <c r="B82" s="47" t="s">
        <v>289</v>
      </c>
      <c r="C82" s="48"/>
      <c r="D82" s="10"/>
      <c r="E82" s="19"/>
      <c r="F82" s="124" t="s">
        <v>10</v>
      </c>
    </row>
    <row r="83" spans="1:6" ht="15.75" thickBot="1" x14ac:dyDescent="0.3">
      <c r="A83" s="15" t="s">
        <v>290</v>
      </c>
      <c r="B83" s="46" t="s">
        <v>168</v>
      </c>
      <c r="C83" s="48" t="s">
        <v>47</v>
      </c>
      <c r="D83" s="124">
        <v>6</v>
      </c>
      <c r="E83" s="147">
        <f>VLOOKUP($A83,BPU!$A:$D,4,FALSE)</f>
        <v>0</v>
      </c>
      <c r="F83" s="81">
        <f>$D83*$E83</f>
        <v>0</v>
      </c>
    </row>
    <row r="84" spans="1:6" ht="15.75" thickBot="1" x14ac:dyDescent="0.3">
      <c r="A84" s="126" t="s">
        <v>517</v>
      </c>
      <c r="B84" s="127" t="s">
        <v>159</v>
      </c>
      <c r="C84" s="132"/>
      <c r="D84" s="132"/>
      <c r="E84" s="129"/>
      <c r="F84" s="130">
        <f>SUM(F52:F83)</f>
        <v>0</v>
      </c>
    </row>
    <row r="85" spans="1:6" x14ac:dyDescent="0.25">
      <c r="A85" s="3" t="s">
        <v>291</v>
      </c>
      <c r="B85" s="4" t="s">
        <v>292</v>
      </c>
      <c r="C85" s="5"/>
      <c r="D85" s="5"/>
      <c r="E85" s="5"/>
      <c r="F85" s="123"/>
    </row>
    <row r="86" spans="1:6" x14ac:dyDescent="0.25">
      <c r="A86" s="20" t="s">
        <v>293</v>
      </c>
      <c r="B86" s="35" t="s">
        <v>294</v>
      </c>
      <c r="C86" s="30"/>
      <c r="D86" s="30"/>
      <c r="E86" s="44"/>
      <c r="F86" s="44"/>
    </row>
    <row r="87" spans="1:6" x14ac:dyDescent="0.25">
      <c r="A87" s="15" t="s">
        <v>295</v>
      </c>
      <c r="B87" s="9" t="s">
        <v>296</v>
      </c>
      <c r="C87" s="42"/>
      <c r="D87" s="42"/>
      <c r="E87" s="49"/>
      <c r="F87" s="124" t="s">
        <v>10</v>
      </c>
    </row>
    <row r="88" spans="1:6" x14ac:dyDescent="0.25">
      <c r="A88" s="15" t="s">
        <v>298</v>
      </c>
      <c r="B88" s="9" t="s">
        <v>168</v>
      </c>
      <c r="C88" s="10" t="s">
        <v>47</v>
      </c>
      <c r="D88" s="124">
        <v>2</v>
      </c>
      <c r="E88" s="147">
        <f>VLOOKUP($A88,BPU!$A:$D,4,FALSE)</f>
        <v>0</v>
      </c>
      <c r="F88" s="81">
        <f>$D88*$E88</f>
        <v>0</v>
      </c>
    </row>
    <row r="89" spans="1:6" x14ac:dyDescent="0.25">
      <c r="A89" s="15" t="s">
        <v>299</v>
      </c>
      <c r="B89" s="9" t="s">
        <v>300</v>
      </c>
      <c r="C89" s="10"/>
      <c r="D89" s="10"/>
      <c r="E89" s="19"/>
      <c r="F89" s="124" t="s">
        <v>10</v>
      </c>
    </row>
    <row r="90" spans="1:6" x14ac:dyDescent="0.25">
      <c r="A90" s="15" t="s">
        <v>301</v>
      </c>
      <c r="B90" s="9" t="s">
        <v>302</v>
      </c>
      <c r="C90" s="10" t="s">
        <v>47</v>
      </c>
      <c r="D90" s="124">
        <v>2</v>
      </c>
      <c r="E90" s="147">
        <f>VLOOKUP($A90,BPU!$A:$D,4,FALSE)</f>
        <v>0</v>
      </c>
      <c r="F90" s="81">
        <f>$D90*$E90</f>
        <v>0</v>
      </c>
    </row>
    <row r="91" spans="1:6" x14ac:dyDescent="0.25">
      <c r="A91" s="20" t="s">
        <v>303</v>
      </c>
      <c r="B91" s="35" t="s">
        <v>304</v>
      </c>
      <c r="C91" s="30"/>
      <c r="D91" s="30"/>
      <c r="E91" s="44"/>
      <c r="F91" s="44"/>
    </row>
    <row r="92" spans="1:6" x14ac:dyDescent="0.25">
      <c r="A92" s="15" t="s">
        <v>305</v>
      </c>
      <c r="B92" s="16" t="s">
        <v>306</v>
      </c>
      <c r="C92" s="10" t="s">
        <v>47</v>
      </c>
      <c r="D92" s="124">
        <v>1</v>
      </c>
      <c r="E92" s="147">
        <f>VLOOKUP($A92,BPU!$A:$D,4,FALSE)</f>
        <v>0</v>
      </c>
      <c r="F92" s="81">
        <f>$D92*$E92</f>
        <v>0</v>
      </c>
    </row>
    <row r="93" spans="1:6" x14ac:dyDescent="0.25">
      <c r="A93" s="20" t="s">
        <v>308</v>
      </c>
      <c r="B93" s="52" t="s">
        <v>309</v>
      </c>
      <c r="C93" s="30"/>
      <c r="D93" s="30"/>
      <c r="E93" s="44"/>
      <c r="F93" s="44"/>
    </row>
    <row r="94" spans="1:6" ht="15.75" thickBot="1" x14ac:dyDescent="0.3">
      <c r="A94" s="15" t="s">
        <v>310</v>
      </c>
      <c r="B94" s="53" t="s">
        <v>311</v>
      </c>
      <c r="C94" s="10" t="s">
        <v>47</v>
      </c>
      <c r="D94" s="124">
        <v>2</v>
      </c>
      <c r="E94" s="147">
        <f>VLOOKUP($A94,BPU!$A:$D,4,FALSE)</f>
        <v>0</v>
      </c>
      <c r="F94" s="81">
        <f t="shared" ref="F94" si="8">$D94*$E94</f>
        <v>0</v>
      </c>
    </row>
    <row r="95" spans="1:6" ht="15.75" thickBot="1" x14ac:dyDescent="0.3">
      <c r="A95" s="126" t="s">
        <v>518</v>
      </c>
      <c r="B95" s="127" t="s">
        <v>292</v>
      </c>
      <c r="C95" s="132"/>
      <c r="D95" s="132"/>
      <c r="E95" s="129"/>
      <c r="F95" s="130">
        <f>SUM(F87:F94)</f>
        <v>0</v>
      </c>
    </row>
    <row r="96" spans="1:6" x14ac:dyDescent="0.25">
      <c r="A96" s="3" t="s">
        <v>349</v>
      </c>
      <c r="B96" s="4" t="s">
        <v>350</v>
      </c>
      <c r="C96" s="5"/>
      <c r="D96" s="5"/>
      <c r="E96" s="5"/>
      <c r="F96" s="123"/>
    </row>
    <row r="97" spans="1:6" x14ac:dyDescent="0.25">
      <c r="A97" s="20" t="s">
        <v>351</v>
      </c>
      <c r="B97" s="21" t="s">
        <v>352</v>
      </c>
      <c r="C97" s="21"/>
      <c r="D97" s="21"/>
      <c r="E97" s="21"/>
      <c r="F97" s="133"/>
    </row>
    <row r="98" spans="1:6" x14ac:dyDescent="0.25">
      <c r="A98" s="15" t="s">
        <v>361</v>
      </c>
      <c r="B98" s="16" t="s">
        <v>362</v>
      </c>
      <c r="C98" s="10" t="s">
        <v>53</v>
      </c>
      <c r="D98" s="124">
        <v>1</v>
      </c>
      <c r="E98" s="147">
        <f>VLOOKUP($A98,BPU!$A:$D,4,FALSE)</f>
        <v>0</v>
      </c>
      <c r="F98" s="81">
        <f>$D98*$E98</f>
        <v>0</v>
      </c>
    </row>
    <row r="99" spans="1:6" x14ac:dyDescent="0.25">
      <c r="A99" s="20" t="s">
        <v>375</v>
      </c>
      <c r="B99" s="21" t="s">
        <v>376</v>
      </c>
      <c r="C99" s="21"/>
      <c r="D99" s="21"/>
      <c r="E99" s="21"/>
      <c r="F99" s="21"/>
    </row>
    <row r="100" spans="1:6" x14ac:dyDescent="0.25">
      <c r="A100" s="15" t="s">
        <v>378</v>
      </c>
      <c r="B100" s="24" t="s">
        <v>379</v>
      </c>
      <c r="C100" s="10" t="s">
        <v>53</v>
      </c>
      <c r="D100" s="124">
        <v>1.6999999999999997</v>
      </c>
      <c r="E100" s="147">
        <f>VLOOKUP($A100,BPU!$A:$D,4,FALSE)</f>
        <v>0</v>
      </c>
      <c r="F100" s="81">
        <f t="shared" ref="F100:F102" si="9">$D100*$E100</f>
        <v>0</v>
      </c>
    </row>
    <row r="101" spans="1:6" x14ac:dyDescent="0.25">
      <c r="A101" s="15" t="s">
        <v>381</v>
      </c>
      <c r="B101" s="24" t="s">
        <v>382</v>
      </c>
      <c r="C101" s="10" t="s">
        <v>53</v>
      </c>
      <c r="D101" s="124">
        <v>5.0979999999999999</v>
      </c>
      <c r="E101" s="147">
        <f>VLOOKUP($A101,BPU!$A:$D,4,FALSE)</f>
        <v>0</v>
      </c>
      <c r="F101" s="81">
        <f t="shared" si="9"/>
        <v>0</v>
      </c>
    </row>
    <row r="102" spans="1:6" x14ac:dyDescent="0.25">
      <c r="A102" s="15" t="s">
        <v>384</v>
      </c>
      <c r="B102" s="24" t="s">
        <v>385</v>
      </c>
      <c r="C102" s="10" t="s">
        <v>53</v>
      </c>
      <c r="D102" s="124">
        <v>1.6</v>
      </c>
      <c r="E102" s="147">
        <f>VLOOKUP($A102,BPU!$A:$D,4,FALSE)</f>
        <v>0</v>
      </c>
      <c r="F102" s="81">
        <f t="shared" si="9"/>
        <v>0</v>
      </c>
    </row>
    <row r="103" spans="1:6" x14ac:dyDescent="0.25">
      <c r="A103" s="20" t="s">
        <v>387</v>
      </c>
      <c r="B103" s="21" t="s">
        <v>388</v>
      </c>
      <c r="C103" s="21"/>
      <c r="D103" s="21"/>
      <c r="E103" s="21"/>
      <c r="F103" s="21"/>
    </row>
    <row r="104" spans="1:6" x14ac:dyDescent="0.25">
      <c r="A104" s="15" t="s">
        <v>389</v>
      </c>
      <c r="B104" s="55" t="s">
        <v>390</v>
      </c>
      <c r="C104" s="10" t="s">
        <v>21</v>
      </c>
      <c r="D104" s="124">
        <v>20</v>
      </c>
      <c r="E104" s="147">
        <f>VLOOKUP($A104,BPU!$A:$D,4,FALSE)</f>
        <v>0</v>
      </c>
      <c r="F104" s="81">
        <f>$D104*$E104</f>
        <v>0</v>
      </c>
    </row>
    <row r="105" spans="1:6" x14ac:dyDescent="0.25">
      <c r="A105" s="20" t="s">
        <v>392</v>
      </c>
      <c r="B105" s="21" t="s">
        <v>393</v>
      </c>
      <c r="C105" s="21"/>
      <c r="D105" s="21"/>
      <c r="E105" s="21"/>
      <c r="F105" s="21"/>
    </row>
    <row r="106" spans="1:6" x14ac:dyDescent="0.25">
      <c r="A106" s="15" t="s">
        <v>394</v>
      </c>
      <c r="B106" s="55" t="s">
        <v>395</v>
      </c>
      <c r="C106" s="63"/>
      <c r="D106" s="63"/>
      <c r="E106" s="55"/>
      <c r="F106" s="124" t="s">
        <v>10</v>
      </c>
    </row>
    <row r="107" spans="1:6" x14ac:dyDescent="0.25">
      <c r="A107" s="15" t="s">
        <v>396</v>
      </c>
      <c r="B107" s="55" t="s">
        <v>397</v>
      </c>
      <c r="C107" s="64" t="s">
        <v>47</v>
      </c>
      <c r="D107" s="124" t="s">
        <v>399</v>
      </c>
      <c r="E107" s="147">
        <f>VLOOKUP($A107,BPU!$A:$D,4,FALSE)</f>
        <v>0</v>
      </c>
      <c r="F107" s="81">
        <f t="shared" ref="F107:F108" si="10">$D107*$E107</f>
        <v>0</v>
      </c>
    </row>
    <row r="108" spans="1:6" x14ac:dyDescent="0.25">
      <c r="A108" s="15" t="s">
        <v>401</v>
      </c>
      <c r="B108" s="55" t="s">
        <v>402</v>
      </c>
      <c r="C108" s="64" t="s">
        <v>355</v>
      </c>
      <c r="D108" s="124" t="s">
        <v>399</v>
      </c>
      <c r="E108" s="147">
        <f>VLOOKUP($A108,BPU!$A:$D,4,FALSE)</f>
        <v>0</v>
      </c>
      <c r="F108" s="81">
        <f t="shared" si="10"/>
        <v>0</v>
      </c>
    </row>
    <row r="109" spans="1:6" x14ac:dyDescent="0.25">
      <c r="A109" s="15" t="s">
        <v>404</v>
      </c>
      <c r="B109" s="55" t="s">
        <v>405</v>
      </c>
      <c r="C109" s="64"/>
      <c r="D109" s="64"/>
      <c r="E109" s="55"/>
      <c r="F109" s="124" t="s">
        <v>10</v>
      </c>
    </row>
    <row r="110" spans="1:6" x14ac:dyDescent="0.25">
      <c r="A110" s="15" t="s">
        <v>406</v>
      </c>
      <c r="B110" s="55" t="s">
        <v>407</v>
      </c>
      <c r="C110" s="64" t="s">
        <v>408</v>
      </c>
      <c r="D110" s="124">
        <v>1.4</v>
      </c>
      <c r="E110" s="147">
        <f>VLOOKUP($A110,BPU!$A:$D,4,FALSE)</f>
        <v>0</v>
      </c>
      <c r="F110" s="81">
        <f>$D110*$E110</f>
        <v>0</v>
      </c>
    </row>
    <row r="111" spans="1:6" x14ac:dyDescent="0.25">
      <c r="A111" s="20" t="s">
        <v>410</v>
      </c>
      <c r="B111" s="21" t="s">
        <v>411</v>
      </c>
      <c r="C111" s="21"/>
      <c r="D111" s="21"/>
      <c r="E111" s="21"/>
      <c r="F111" s="21"/>
    </row>
    <row r="112" spans="1:6" x14ac:dyDescent="0.25">
      <c r="A112" s="15" t="s">
        <v>412</v>
      </c>
      <c r="B112" s="16" t="s">
        <v>413</v>
      </c>
      <c r="C112" s="10" t="s">
        <v>21</v>
      </c>
      <c r="D112" s="124">
        <v>10</v>
      </c>
      <c r="E112" s="147">
        <f>VLOOKUP($A112,BPU!$A:$D,4,FALSE)</f>
        <v>0</v>
      </c>
      <c r="F112" s="81">
        <f t="shared" ref="F112:F113" si="11">$D112*$E112</f>
        <v>0</v>
      </c>
    </row>
    <row r="113" spans="1:6" x14ac:dyDescent="0.25">
      <c r="A113" s="15" t="s">
        <v>415</v>
      </c>
      <c r="B113" s="16" t="s">
        <v>416</v>
      </c>
      <c r="C113" s="10" t="s">
        <v>21</v>
      </c>
      <c r="D113" s="124">
        <v>9</v>
      </c>
      <c r="E113" s="147">
        <f>VLOOKUP($A113,BPU!$A:$D,4,FALSE)</f>
        <v>0</v>
      </c>
      <c r="F113" s="81">
        <f t="shared" si="11"/>
        <v>0</v>
      </c>
    </row>
    <row r="114" spans="1:6" x14ac:dyDescent="0.25">
      <c r="A114" s="20" t="s">
        <v>424</v>
      </c>
      <c r="B114" s="29" t="s">
        <v>425</v>
      </c>
      <c r="C114" s="30"/>
      <c r="D114" s="30"/>
      <c r="E114" s="66"/>
      <c r="F114" s="131"/>
    </row>
    <row r="115" spans="1:6" ht="15.75" thickBot="1" x14ac:dyDescent="0.3">
      <c r="A115" s="15" t="s">
        <v>426</v>
      </c>
      <c r="B115" s="67" t="s">
        <v>427</v>
      </c>
      <c r="C115" s="10" t="s">
        <v>355</v>
      </c>
      <c r="D115" s="124">
        <v>1</v>
      </c>
      <c r="E115" s="147">
        <f>VLOOKUP($A115,BPU!$A:$D,4,FALSE)</f>
        <v>0</v>
      </c>
      <c r="F115" s="81">
        <f>$D115*$E115</f>
        <v>0</v>
      </c>
    </row>
    <row r="116" spans="1:6" ht="15.75" thickBot="1" x14ac:dyDescent="0.3">
      <c r="A116" s="126" t="s">
        <v>522</v>
      </c>
      <c r="B116" s="127" t="s">
        <v>350</v>
      </c>
      <c r="C116" s="132"/>
      <c r="D116" s="132"/>
      <c r="E116" s="129"/>
      <c r="F116" s="130">
        <f>SUM(F98:F115)</f>
        <v>0</v>
      </c>
    </row>
    <row r="117" spans="1:6" x14ac:dyDescent="0.25">
      <c r="A117" s="3" t="s">
        <v>469</v>
      </c>
      <c r="B117" s="4" t="s">
        <v>470</v>
      </c>
      <c r="C117" s="5"/>
      <c r="D117" s="5"/>
      <c r="E117" s="5"/>
      <c r="F117" s="123"/>
    </row>
    <row r="118" spans="1:6" x14ac:dyDescent="0.25">
      <c r="A118" s="20" t="s">
        <v>471</v>
      </c>
      <c r="B118" s="21" t="s">
        <v>472</v>
      </c>
      <c r="C118" s="30"/>
      <c r="D118" s="30"/>
      <c r="E118" s="134"/>
      <c r="F118" s="131"/>
    </row>
    <row r="119" spans="1:6" x14ac:dyDescent="0.25">
      <c r="A119" s="15" t="s">
        <v>473</v>
      </c>
      <c r="B119" s="16" t="s">
        <v>474</v>
      </c>
      <c r="C119" s="72"/>
      <c r="D119" s="72"/>
      <c r="E119" s="72"/>
      <c r="F119" s="124" t="s">
        <v>10</v>
      </c>
    </row>
    <row r="120" spans="1:6" x14ac:dyDescent="0.25">
      <c r="A120" s="15" t="s">
        <v>476</v>
      </c>
      <c r="B120" s="16" t="s">
        <v>477</v>
      </c>
      <c r="C120" s="10" t="s">
        <v>32</v>
      </c>
      <c r="D120" s="124">
        <v>78</v>
      </c>
      <c r="E120" s="147">
        <f>VLOOKUP($A120,BPU!$A:$D,4,FALSE)</f>
        <v>0</v>
      </c>
      <c r="F120" s="81">
        <f t="shared" ref="F120:F121" si="12">$D120*$E120</f>
        <v>0</v>
      </c>
    </row>
    <row r="121" spans="1:6" ht="15.75" thickBot="1" x14ac:dyDescent="0.3">
      <c r="A121" s="15" t="s">
        <v>478</v>
      </c>
      <c r="B121" s="16" t="s">
        <v>479</v>
      </c>
      <c r="C121" s="10" t="s">
        <v>9</v>
      </c>
      <c r="D121" s="124">
        <v>1</v>
      </c>
      <c r="E121" s="147">
        <f>VLOOKUP($A121,BPU!$A:$D,4,FALSE)</f>
        <v>0</v>
      </c>
      <c r="F121" s="81">
        <f t="shared" si="12"/>
        <v>0</v>
      </c>
    </row>
    <row r="122" spans="1:6" ht="15.75" thickBot="1" x14ac:dyDescent="0.3">
      <c r="A122" s="126" t="s">
        <v>526</v>
      </c>
      <c r="B122" s="127" t="s">
        <v>470</v>
      </c>
      <c r="C122" s="132"/>
      <c r="D122" s="132"/>
      <c r="E122" s="129"/>
      <c r="F122" s="130">
        <f>SUM(F119:F121)</f>
        <v>0</v>
      </c>
    </row>
    <row r="123" spans="1:6" x14ac:dyDescent="0.25">
      <c r="A123" s="3" t="s">
        <v>480</v>
      </c>
      <c r="B123" s="4" t="s">
        <v>481</v>
      </c>
      <c r="C123" s="5"/>
      <c r="D123" s="5"/>
      <c r="E123" s="5"/>
      <c r="F123" s="123"/>
    </row>
    <row r="124" spans="1:6" x14ac:dyDescent="0.25">
      <c r="A124" s="20" t="s">
        <v>482</v>
      </c>
      <c r="B124" s="35" t="s">
        <v>483</v>
      </c>
      <c r="C124" s="29"/>
      <c r="D124" s="29"/>
      <c r="E124" s="44"/>
      <c r="F124" s="38"/>
    </row>
    <row r="125" spans="1:6" x14ac:dyDescent="0.25">
      <c r="A125" s="15" t="s">
        <v>484</v>
      </c>
      <c r="B125" s="16" t="s">
        <v>485</v>
      </c>
      <c r="C125" s="10" t="s">
        <v>9</v>
      </c>
      <c r="D125" s="124">
        <v>1</v>
      </c>
      <c r="E125" s="147">
        <f>VLOOKUP($A125,BPU!$A:$D,4,FALSE)</f>
        <v>0</v>
      </c>
      <c r="F125" s="81">
        <f t="shared" ref="F125:F126" si="13">$D125*$E125</f>
        <v>0</v>
      </c>
    </row>
    <row r="126" spans="1:6" x14ac:dyDescent="0.25">
      <c r="A126" s="15" t="s">
        <v>487</v>
      </c>
      <c r="B126" s="16" t="s">
        <v>488</v>
      </c>
      <c r="C126" s="10" t="s">
        <v>32</v>
      </c>
      <c r="D126" s="124">
        <v>73</v>
      </c>
      <c r="E126" s="147">
        <f>VLOOKUP($A126,BPU!$A:$D,4,FALSE)</f>
        <v>0</v>
      </c>
      <c r="F126" s="81">
        <f t="shared" si="13"/>
        <v>0</v>
      </c>
    </row>
    <row r="127" spans="1:6" x14ac:dyDescent="0.25">
      <c r="A127" s="20" t="s">
        <v>493</v>
      </c>
      <c r="B127" s="35" t="s">
        <v>494</v>
      </c>
      <c r="C127" s="29"/>
      <c r="D127" s="29"/>
      <c r="E127" s="44"/>
      <c r="F127" s="44"/>
    </row>
    <row r="128" spans="1:6" x14ac:dyDescent="0.25">
      <c r="A128" s="25" t="s">
        <v>495</v>
      </c>
      <c r="B128" s="16" t="s">
        <v>485</v>
      </c>
      <c r="C128" s="10" t="s">
        <v>9</v>
      </c>
      <c r="D128" s="148">
        <v>1</v>
      </c>
      <c r="E128" s="147">
        <f>VLOOKUP($A128,BPU!$A:$D,4,FALSE)</f>
        <v>0</v>
      </c>
      <c r="F128" s="81">
        <f t="shared" ref="F128:F129" si="14">$D128*$E128</f>
        <v>0</v>
      </c>
    </row>
    <row r="129" spans="1:6" ht="15.75" thickBot="1" x14ac:dyDescent="0.3">
      <c r="A129" s="25" t="s">
        <v>497</v>
      </c>
      <c r="B129" s="16" t="s">
        <v>498</v>
      </c>
      <c r="C129" s="10" t="s">
        <v>32</v>
      </c>
      <c r="D129" s="148">
        <v>73</v>
      </c>
      <c r="E129" s="147">
        <f>VLOOKUP($A129,BPU!$A:$D,4,FALSE)</f>
        <v>0</v>
      </c>
      <c r="F129" s="81">
        <f t="shared" si="14"/>
        <v>0</v>
      </c>
    </row>
    <row r="130" spans="1:6" ht="15.75" thickBot="1" x14ac:dyDescent="0.3">
      <c r="A130" s="126" t="s">
        <v>527</v>
      </c>
      <c r="B130" s="127" t="s">
        <v>481</v>
      </c>
      <c r="C130" s="132"/>
      <c r="D130" s="132"/>
      <c r="E130" s="129"/>
      <c r="F130" s="130">
        <f>SUM(F125:F129)</f>
        <v>0</v>
      </c>
    </row>
    <row r="131" spans="1:6" x14ac:dyDescent="0.25">
      <c r="A131" s="178" t="s">
        <v>529</v>
      </c>
      <c r="B131" s="179"/>
      <c r="C131" s="179"/>
      <c r="D131" s="179"/>
      <c r="E131" s="179"/>
      <c r="F131" s="180"/>
    </row>
    <row r="132" spans="1:6" x14ac:dyDescent="0.25">
      <c r="A132" s="135">
        <v>1</v>
      </c>
      <c r="B132" s="136" t="s">
        <v>4</v>
      </c>
      <c r="C132" s="142"/>
      <c r="D132" s="142"/>
      <c r="E132" s="143"/>
      <c r="F132" s="137">
        <f>F10</f>
        <v>0</v>
      </c>
    </row>
    <row r="133" spans="1:6" x14ac:dyDescent="0.25">
      <c r="A133" s="135">
        <v>2</v>
      </c>
      <c r="B133" s="136" t="s">
        <v>40</v>
      </c>
      <c r="C133" s="142"/>
      <c r="D133" s="142"/>
      <c r="E133" s="143"/>
      <c r="F133" s="137">
        <f>F35</f>
        <v>0</v>
      </c>
    </row>
    <row r="134" spans="1:6" x14ac:dyDescent="0.25">
      <c r="A134" s="135">
        <v>4</v>
      </c>
      <c r="B134" s="136" t="s">
        <v>128</v>
      </c>
      <c r="C134" s="142"/>
      <c r="D134" s="142"/>
      <c r="E134" s="143"/>
      <c r="F134" s="137">
        <f>F40</f>
        <v>0</v>
      </c>
    </row>
    <row r="135" spans="1:6" x14ac:dyDescent="0.25">
      <c r="A135" s="135">
        <v>5</v>
      </c>
      <c r="B135" s="136" t="s">
        <v>137</v>
      </c>
      <c r="C135" s="142"/>
      <c r="D135" s="142"/>
      <c r="E135" s="143"/>
      <c r="F135" s="137">
        <f>F45</f>
        <v>0</v>
      </c>
    </row>
    <row r="136" spans="1:6" x14ac:dyDescent="0.25">
      <c r="A136" s="135">
        <v>6</v>
      </c>
      <c r="B136" s="136" t="s">
        <v>146</v>
      </c>
      <c r="C136" s="142"/>
      <c r="D136" s="142"/>
      <c r="E136" s="143"/>
      <c r="F136" s="137">
        <f>F49</f>
        <v>0</v>
      </c>
    </row>
    <row r="137" spans="1:6" x14ac:dyDescent="0.25">
      <c r="A137" s="135">
        <v>7</v>
      </c>
      <c r="B137" s="136" t="s">
        <v>159</v>
      </c>
      <c r="C137" s="142"/>
      <c r="D137" s="142"/>
      <c r="E137" s="143"/>
      <c r="F137" s="137">
        <f>F84</f>
        <v>0</v>
      </c>
    </row>
    <row r="138" spans="1:6" x14ac:dyDescent="0.25">
      <c r="A138" s="135">
        <v>8</v>
      </c>
      <c r="B138" s="136" t="s">
        <v>292</v>
      </c>
      <c r="C138" s="142"/>
      <c r="D138" s="142"/>
      <c r="E138" s="143"/>
      <c r="F138" s="137">
        <f>F95</f>
        <v>0</v>
      </c>
    </row>
    <row r="139" spans="1:6" x14ac:dyDescent="0.25">
      <c r="A139" s="135">
        <v>13</v>
      </c>
      <c r="B139" s="136" t="s">
        <v>350</v>
      </c>
      <c r="C139" s="142"/>
      <c r="D139" s="142"/>
      <c r="E139" s="143"/>
      <c r="F139" s="137">
        <f>F116</f>
        <v>0</v>
      </c>
    </row>
    <row r="140" spans="1:6" x14ac:dyDescent="0.25">
      <c r="A140" s="135">
        <v>19</v>
      </c>
      <c r="B140" s="136" t="s">
        <v>470</v>
      </c>
      <c r="C140" s="142"/>
      <c r="D140" s="142"/>
      <c r="E140" s="143"/>
      <c r="F140" s="137">
        <f>F122</f>
        <v>0</v>
      </c>
    </row>
    <row r="141" spans="1:6" x14ac:dyDescent="0.25">
      <c r="A141" s="135">
        <v>20</v>
      </c>
      <c r="B141" s="136" t="s">
        <v>481</v>
      </c>
      <c r="C141" s="142"/>
      <c r="D141" s="142"/>
      <c r="E141" s="143"/>
      <c r="F141" s="137">
        <f>F130</f>
        <v>0</v>
      </c>
    </row>
    <row r="142" spans="1:6" ht="15.75" x14ac:dyDescent="0.25">
      <c r="A142" s="160"/>
      <c r="B142" s="138" t="s">
        <v>530</v>
      </c>
      <c r="C142" s="139"/>
      <c r="D142" s="139"/>
      <c r="E142" s="140"/>
      <c r="F142" s="161">
        <f>SUM(F132:F141)</f>
        <v>0</v>
      </c>
    </row>
    <row r="143" spans="1:6" ht="15.75" x14ac:dyDescent="0.25">
      <c r="A143" s="162"/>
      <c r="B143" s="141" t="s">
        <v>531</v>
      </c>
      <c r="C143" s="146"/>
      <c r="D143" s="146"/>
      <c r="E143" s="136"/>
      <c r="F143" s="163">
        <f>F142*0.2</f>
        <v>0</v>
      </c>
    </row>
    <row r="144" spans="1:6" ht="16.5" thickBot="1" x14ac:dyDescent="0.3">
      <c r="A144" s="164"/>
      <c r="B144" s="165" t="s">
        <v>532</v>
      </c>
      <c r="C144" s="166"/>
      <c r="D144" s="166"/>
      <c r="E144" s="167"/>
      <c r="F144" s="168">
        <f>F142+F143</f>
        <v>0</v>
      </c>
    </row>
  </sheetData>
  <mergeCells count="2">
    <mergeCell ref="A1:F1"/>
    <mergeCell ref="A131:F131"/>
  </mergeCells>
  <conditionalFormatting sqref="E132:E144">
    <cfRule type="cellIs" dxfId="18" priority="38" stopIfTrue="1" operator="equal">
      <formula>0</formula>
    </cfRule>
  </conditionalFormatting>
  <conditionalFormatting sqref="F2:F5 F13 F15 F17:F18 F20 F22 F24 F48 F68 F92 F94 F100:F102 F104 F128:F129">
    <cfRule type="cellIs" dxfId="17" priority="58" stopIfTrue="1" operator="equal">
      <formula>0</formula>
    </cfRule>
  </conditionalFormatting>
  <conditionalFormatting sqref="F7:F9 F26:F34 F41 F59:F60">
    <cfRule type="cellIs" dxfId="16" priority="18" stopIfTrue="1" operator="equal">
      <formula>0</formula>
    </cfRule>
  </conditionalFormatting>
  <conditionalFormatting sqref="F11">
    <cfRule type="cellIs" dxfId="15" priority="17" stopIfTrue="1" operator="equal">
      <formula>0</formula>
    </cfRule>
  </conditionalFormatting>
  <conditionalFormatting sqref="F36 F38:F39">
    <cfRule type="cellIs" dxfId="14" priority="16" stopIfTrue="1" operator="equal">
      <formula>0</formula>
    </cfRule>
  </conditionalFormatting>
  <conditionalFormatting sqref="F43:F44">
    <cfRule type="cellIs" dxfId="13" priority="15" stopIfTrue="1" operator="equal">
      <formula>0</formula>
    </cfRule>
  </conditionalFormatting>
  <conditionalFormatting sqref="F46">
    <cfRule type="cellIs" dxfId="12" priority="14" stopIfTrue="1" operator="equal">
      <formula>0</formula>
    </cfRule>
  </conditionalFormatting>
  <conditionalFormatting sqref="F50:F57">
    <cfRule type="cellIs" dxfId="11" priority="12" stopIfTrue="1" operator="equal">
      <formula>0</formula>
    </cfRule>
  </conditionalFormatting>
  <conditionalFormatting sqref="F62:F66">
    <cfRule type="cellIs" dxfId="10" priority="11" stopIfTrue="1" operator="equal">
      <formula>0</formula>
    </cfRule>
  </conditionalFormatting>
  <conditionalFormatting sqref="F70:F83">
    <cfRule type="cellIs" dxfId="9" priority="10" stopIfTrue="1" operator="equal">
      <formula>0</formula>
    </cfRule>
  </conditionalFormatting>
  <conditionalFormatting sqref="F85 F87:F90">
    <cfRule type="cellIs" dxfId="8" priority="9" stopIfTrue="1" operator="equal">
      <formula>0</formula>
    </cfRule>
  </conditionalFormatting>
  <conditionalFormatting sqref="F96:F98">
    <cfRule type="cellIs" dxfId="7" priority="8" stopIfTrue="1" operator="equal">
      <formula>0</formula>
    </cfRule>
  </conditionalFormatting>
  <conditionalFormatting sqref="F106:F110">
    <cfRule type="cellIs" dxfId="6" priority="6" stopIfTrue="1" operator="equal">
      <formula>0</formula>
    </cfRule>
  </conditionalFormatting>
  <conditionalFormatting sqref="F112:F115">
    <cfRule type="cellIs" dxfId="5" priority="4" stopIfTrue="1" operator="equal">
      <formula>0</formula>
    </cfRule>
  </conditionalFormatting>
  <conditionalFormatting sqref="F117:F121">
    <cfRule type="cellIs" dxfId="4" priority="3" stopIfTrue="1" operator="equal">
      <formula>0</formula>
    </cfRule>
  </conditionalFormatting>
  <conditionalFormatting sqref="F123:F126">
    <cfRule type="cellIs" dxfId="3" priority="2" stopIfTrue="1" operator="equal">
      <formula>0</formula>
    </cfRule>
  </conditionalFormatting>
  <printOptions horizontalCentered="1"/>
  <pageMargins left="0.70866141732283472" right="0.70866141732283472" top="0.74803149606299213" bottom="0.74803149606299213" header="0.31496062992125984" footer="0.31496062992125984"/>
  <pageSetup paperSize="9" scale="58" fitToHeight="0" orientation="portrait" r:id="rId1"/>
  <rowBreaks count="1" manualBreakCount="1">
    <brk id="72"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A7A425-1263-47BC-BE24-C05A7A0E8E8D}">
  <sheetPr>
    <pageSetUpPr fitToPage="1"/>
  </sheetPr>
  <dimension ref="A1:F16"/>
  <sheetViews>
    <sheetView view="pageBreakPreview" zoomScale="85" zoomScaleNormal="100" zoomScaleSheetLayoutView="85" workbookViewId="0">
      <pane xSplit="1" ySplit="2" topLeftCell="B3" activePane="bottomRight" state="frozen"/>
      <selection pane="topRight" activeCell="B1" sqref="B1"/>
      <selection pane="bottomLeft" activeCell="A3" sqref="A3"/>
      <selection pane="bottomRight" activeCell="G1" sqref="G1"/>
    </sheetView>
  </sheetViews>
  <sheetFormatPr baseColWidth="10" defaultRowHeight="15" x14ac:dyDescent="0.25"/>
  <cols>
    <col min="1" max="1" width="15.5703125" customWidth="1"/>
    <col min="2" max="2" width="98.5703125" customWidth="1"/>
    <col min="3" max="3" width="10.7109375" customWidth="1"/>
    <col min="4" max="4" width="13.5703125" customWidth="1"/>
    <col min="5" max="5" width="10.7109375" customWidth="1"/>
    <col min="6" max="6" width="13.5703125" customWidth="1"/>
  </cols>
  <sheetData>
    <row r="1" spans="1:6" ht="135" customHeight="1" thickBot="1" x14ac:dyDescent="0.3">
      <c r="A1" s="175" t="s">
        <v>552</v>
      </c>
      <c r="B1" s="176"/>
      <c r="C1" s="176"/>
      <c r="D1" s="176"/>
      <c r="E1" s="176"/>
      <c r="F1" s="177"/>
    </row>
    <row r="2" spans="1:6" ht="30" x14ac:dyDescent="0.25">
      <c r="A2" s="169" t="s">
        <v>0</v>
      </c>
      <c r="B2" s="170" t="s">
        <v>1</v>
      </c>
      <c r="C2" s="171" t="s">
        <v>2</v>
      </c>
      <c r="D2" s="171" t="s">
        <v>528</v>
      </c>
      <c r="E2" s="172" t="s">
        <v>508</v>
      </c>
      <c r="F2" s="173" t="s">
        <v>510</v>
      </c>
    </row>
    <row r="3" spans="1:6" x14ac:dyDescent="0.25">
      <c r="A3" s="3" t="s">
        <v>291</v>
      </c>
      <c r="B3" s="4" t="s">
        <v>292</v>
      </c>
      <c r="C3" s="5"/>
      <c r="D3" s="5"/>
      <c r="E3" s="5"/>
      <c r="F3" s="123"/>
    </row>
    <row r="4" spans="1:6" x14ac:dyDescent="0.25">
      <c r="A4" s="20" t="s">
        <v>308</v>
      </c>
      <c r="B4" s="52" t="s">
        <v>309</v>
      </c>
      <c r="C4" s="30"/>
      <c r="D4" s="30"/>
      <c r="E4" s="44"/>
      <c r="F4" s="44"/>
    </row>
    <row r="5" spans="1:6" ht="15.75" thickBot="1" x14ac:dyDescent="0.3">
      <c r="A5" s="15" t="s">
        <v>313</v>
      </c>
      <c r="B5" s="53" t="s">
        <v>314</v>
      </c>
      <c r="C5" s="10" t="s">
        <v>47</v>
      </c>
      <c r="D5" s="124">
        <v>1</v>
      </c>
      <c r="E5" s="147">
        <f>VLOOKUP($A5,BPU!$A:$D,4,FALSE)</f>
        <v>0</v>
      </c>
      <c r="F5" s="81">
        <f t="shared" ref="F5" si="0">$D5*$E5</f>
        <v>0</v>
      </c>
    </row>
    <row r="6" spans="1:6" ht="15.75" thickBot="1" x14ac:dyDescent="0.3">
      <c r="A6" s="126" t="s">
        <v>518</v>
      </c>
      <c r="B6" s="127" t="s">
        <v>292</v>
      </c>
      <c r="C6" s="132"/>
      <c r="D6" s="132"/>
      <c r="E6" s="129"/>
      <c r="F6" s="130">
        <f>SUM(F4:F5)</f>
        <v>0</v>
      </c>
    </row>
    <row r="7" spans="1:6" x14ac:dyDescent="0.25">
      <c r="A7" s="76" t="s">
        <v>429</v>
      </c>
      <c r="B7" s="4" t="s">
        <v>430</v>
      </c>
      <c r="C7" s="5"/>
      <c r="D7" s="5"/>
      <c r="E7" s="5"/>
      <c r="F7" s="152"/>
    </row>
    <row r="8" spans="1:6" x14ac:dyDescent="0.25">
      <c r="A8" s="111" t="s">
        <v>431</v>
      </c>
      <c r="B8" s="29" t="s">
        <v>432</v>
      </c>
      <c r="C8" s="29"/>
      <c r="D8" s="29"/>
      <c r="E8" s="29"/>
      <c r="F8" s="98"/>
    </row>
    <row r="9" spans="1:6" ht="15.75" thickBot="1" x14ac:dyDescent="0.3">
      <c r="A9" s="113" t="s">
        <v>435</v>
      </c>
      <c r="B9" s="69" t="s">
        <v>534</v>
      </c>
      <c r="C9" s="70" t="s">
        <v>47</v>
      </c>
      <c r="D9" s="150">
        <v>136</v>
      </c>
      <c r="E9" s="147">
        <f>VLOOKUP($A9,BPU!$A:$D,4,FALSE)</f>
        <v>0</v>
      </c>
      <c r="F9" s="81">
        <f t="shared" ref="F9" si="1">$D9*$E9</f>
        <v>0</v>
      </c>
    </row>
    <row r="10" spans="1:6" ht="15.75" thickBot="1" x14ac:dyDescent="0.3">
      <c r="A10" s="126" t="s">
        <v>523</v>
      </c>
      <c r="B10" s="127" t="s">
        <v>430</v>
      </c>
      <c r="C10" s="132"/>
      <c r="D10" s="132"/>
      <c r="E10" s="129"/>
      <c r="F10" s="130">
        <f>SUM(F9:F9)</f>
        <v>0</v>
      </c>
    </row>
    <row r="11" spans="1:6" x14ac:dyDescent="0.25">
      <c r="A11" s="178" t="s">
        <v>529</v>
      </c>
      <c r="B11" s="179"/>
      <c r="C11" s="179"/>
      <c r="D11" s="179"/>
      <c r="E11" s="179"/>
      <c r="F11" s="180"/>
    </row>
    <row r="12" spans="1:6" x14ac:dyDescent="0.25">
      <c r="A12" s="135">
        <v>8</v>
      </c>
      <c r="B12" s="136" t="s">
        <v>292</v>
      </c>
      <c r="C12" s="142"/>
      <c r="D12" s="142"/>
      <c r="E12" s="143"/>
      <c r="F12" s="137">
        <f>F6</f>
        <v>0</v>
      </c>
    </row>
    <row r="13" spans="1:6" x14ac:dyDescent="0.25">
      <c r="A13" s="135">
        <v>14</v>
      </c>
      <c r="B13" s="136" t="s">
        <v>430</v>
      </c>
      <c r="C13" s="142"/>
      <c r="D13" s="142"/>
      <c r="E13" s="143"/>
      <c r="F13" s="137">
        <f>F10</f>
        <v>0</v>
      </c>
    </row>
    <row r="14" spans="1:6" ht="15.75" x14ac:dyDescent="0.25">
      <c r="A14" s="160"/>
      <c r="B14" s="138" t="s">
        <v>530</v>
      </c>
      <c r="C14" s="139"/>
      <c r="D14" s="139"/>
      <c r="E14" s="140"/>
      <c r="F14" s="161">
        <f>SUM(F12:F13)</f>
        <v>0</v>
      </c>
    </row>
    <row r="15" spans="1:6" ht="15.75" x14ac:dyDescent="0.25">
      <c r="A15" s="162"/>
      <c r="B15" s="141" t="s">
        <v>531</v>
      </c>
      <c r="C15" s="146"/>
      <c r="D15" s="146"/>
      <c r="E15" s="136"/>
      <c r="F15" s="163">
        <f>F14*0.2</f>
        <v>0</v>
      </c>
    </row>
    <row r="16" spans="1:6" ht="16.5" thickBot="1" x14ac:dyDescent="0.3">
      <c r="A16" s="164"/>
      <c r="B16" s="165" t="s">
        <v>532</v>
      </c>
      <c r="C16" s="166"/>
      <c r="D16" s="166"/>
      <c r="E16" s="167"/>
      <c r="F16" s="168">
        <f>F14+F15</f>
        <v>0</v>
      </c>
    </row>
  </sheetData>
  <mergeCells count="2">
    <mergeCell ref="A1:F1"/>
    <mergeCell ref="A11:F11"/>
  </mergeCells>
  <conditionalFormatting sqref="F5 F7:F9 E12:E16">
    <cfRule type="cellIs" dxfId="2" priority="16" stopIfTrue="1" operator="equal">
      <formula>0</formula>
    </cfRule>
  </conditionalFormatting>
  <conditionalFormatting sqref="F2">
    <cfRule type="cellIs" dxfId="1" priority="17" stopIfTrue="1" operator="equal">
      <formula>0</formula>
    </cfRule>
  </conditionalFormatting>
  <conditionalFormatting sqref="F3">
    <cfRule type="cellIs" dxfId="0" priority="7" stopIfTrue="1" operator="equal">
      <formula>0</formula>
    </cfRule>
  </conditionalFormatting>
  <printOptions horizontalCentered="1"/>
  <pageMargins left="0.70866141732283472" right="0.70866141732283472" top="0.74803149606299213" bottom="0.74803149606299213" header="0.31496062992125984" footer="0.31496062992125984"/>
  <pageSetup paperSize="9" scale="5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BPU</vt:lpstr>
      <vt:lpstr>TF_DQE_Planet</vt:lpstr>
      <vt:lpstr>TF_DQE_Balme</vt:lpstr>
      <vt:lpstr>TO_DQE</vt:lpstr>
      <vt:lpstr>BPU!Zone_d_impression</vt:lpstr>
      <vt:lpstr>TF_DQE_Balme!Zone_d_impression</vt:lpstr>
      <vt:lpstr>TF_DQE_Planet!Zone_d_impression</vt:lpstr>
      <vt:lpstr>TO_DQE!Zone_d_impression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DARVES-BLANC</dc:creator>
  <cp:lastModifiedBy>Vincent DARVES-BLANC</cp:lastModifiedBy>
  <cp:lastPrinted>2025-04-01T11:52:07Z</cp:lastPrinted>
  <dcterms:created xsi:type="dcterms:W3CDTF">2025-03-24T14:42:21Z</dcterms:created>
  <dcterms:modified xsi:type="dcterms:W3CDTF">2025-04-03T16:21:38Z</dcterms:modified>
</cp:coreProperties>
</file>