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BE ACT\PROJETS\2024\24032 - VALRIM - 17 logements en accession TAIN - ATELIER DES VERGERS\3-PRO - DCE\3-DPGF\"/>
    </mc:Choice>
  </mc:AlternateContent>
  <xr:revisionPtr revIDLastSave="0" documentId="13_ncr:1_{FB3FB6AC-21D3-41E1-ACD4-304E31DD3072}" xr6:coauthVersionLast="47" xr6:coauthVersionMax="47" xr10:uidLastSave="{00000000-0000-0000-0000-000000000000}"/>
  <bookViews>
    <workbookView xWindow="-108" yWindow="-108" windowWidth="23256" windowHeight="12456" tabRatio="836" activeTab="4" xr2:uid="{8F5037B0-A1DE-477F-A701-E9454A2924D7}"/>
  </bookViews>
  <sheets>
    <sheet name="PAGE DE GARDE" sheetId="38" r:id="rId1"/>
    <sheet name="Généralités" sheetId="40" r:id="rId2"/>
    <sheet name="Collectif" sheetId="43" r:id="rId3"/>
    <sheet name="Récapitulatif" sheetId="41" r:id="rId4"/>
    <sheet name="OPTION" sheetId="42" r:id="rId5"/>
  </sheets>
  <definedNames>
    <definedName name="_Toc104637495" localSheetId="2">Collectif!#REF!</definedName>
    <definedName name="_Toc104637495" localSheetId="1">Généralités!#REF!</definedName>
    <definedName name="_Toc104637495" localSheetId="4">OPTION!#REF!</definedName>
    <definedName name="_Toc104637495" localSheetId="3">Récapitulatif!#REF!</definedName>
    <definedName name="_Toc104637504" localSheetId="2">Collectif!#REF!</definedName>
    <definedName name="_Toc104637504" localSheetId="1">Généralités!#REF!</definedName>
    <definedName name="_Toc104637504" localSheetId="4">OPTION!#REF!</definedName>
    <definedName name="_Toc104637504" localSheetId="3">Récapitulatif!#REF!</definedName>
    <definedName name="_Toc200344161" localSheetId="2">Collectif!#REF!</definedName>
    <definedName name="_Toc200344161" localSheetId="1">Généralités!#REF!</definedName>
    <definedName name="_Toc200344161" localSheetId="4">OPTION!#REF!</definedName>
    <definedName name="_Toc200344161" localSheetId="3">Récapitulatif!#REF!</definedName>
    <definedName name="_Toc313379845" localSheetId="2">Collectif!#REF!</definedName>
    <definedName name="_Toc313379845" localSheetId="1">Généralités!#REF!</definedName>
    <definedName name="_Toc313379845" localSheetId="4">OPTION!#REF!</definedName>
    <definedName name="_Toc313379845" localSheetId="3">Récapitulatif!#REF!</definedName>
    <definedName name="_Toc313379851" localSheetId="2">Collectif!#REF!</definedName>
    <definedName name="_Toc313379851" localSheetId="1">Généralités!#REF!</definedName>
    <definedName name="_Toc313379851" localSheetId="4">OPTION!#REF!</definedName>
    <definedName name="_Toc313379851" localSheetId="3">Récapitulatif!#REF!</definedName>
    <definedName name="_Toc313379852" localSheetId="2">Collectif!#REF!</definedName>
    <definedName name="_Toc313379852" localSheetId="1">Généralités!#REF!</definedName>
    <definedName name="_Toc313379852" localSheetId="4">OPTION!#REF!</definedName>
    <definedName name="_Toc313379852" localSheetId="3">Récapitulatif!#REF!</definedName>
    <definedName name="_Toc313379853" localSheetId="2">Collectif!#REF!</definedName>
    <definedName name="_Toc313379853" localSheetId="1">Généralités!#REF!</definedName>
    <definedName name="_Toc313379853" localSheetId="4">OPTION!#REF!</definedName>
    <definedName name="_Toc313379853" localSheetId="3">Récapitulatif!#REF!</definedName>
    <definedName name="_Toc371395795" localSheetId="2">Collectif!#REF!</definedName>
    <definedName name="_Toc371395795" localSheetId="1">Généralités!#REF!</definedName>
    <definedName name="_Toc371395795" localSheetId="4">OPTION!#REF!</definedName>
    <definedName name="_Toc371395795" localSheetId="3">Récapitulatif!#REF!</definedName>
    <definedName name="_Toc371395817" localSheetId="2">Collectif!#REF!</definedName>
    <definedName name="_Toc371395817" localSheetId="1">Généralités!#REF!</definedName>
    <definedName name="_Toc371395817" localSheetId="4">OPTION!#REF!</definedName>
    <definedName name="_Toc371395817" localSheetId="3">Récapitulatif!#REF!</definedName>
    <definedName name="_Toc415281497" localSheetId="2">Collectif!#REF!</definedName>
    <definedName name="_Toc415281497" localSheetId="1">Généralités!#REF!</definedName>
    <definedName name="_Toc415281497" localSheetId="4">OPTION!#REF!</definedName>
    <definedName name="_Toc415281497" localSheetId="3">Récapitulatif!#REF!</definedName>
    <definedName name="_Toc430405803" localSheetId="2">Collectif!#REF!</definedName>
    <definedName name="_Toc430405803" localSheetId="1">Généralités!#REF!</definedName>
    <definedName name="_Toc430405803" localSheetId="4">OPTION!#REF!</definedName>
    <definedName name="_Toc430405803" localSheetId="3">Récapitulatif!#REF!</definedName>
    <definedName name="_Toc430405805" localSheetId="2">Collectif!#REF!</definedName>
    <definedName name="_Toc430405805" localSheetId="1">Généralités!#REF!</definedName>
    <definedName name="_Toc430405805" localSheetId="4">OPTION!#REF!</definedName>
    <definedName name="_Toc430405805" localSheetId="3">Récapitulatif!#REF!</definedName>
    <definedName name="_Toc437157474" localSheetId="2">Collectif!#REF!</definedName>
    <definedName name="_Toc437157474" localSheetId="1">Généralités!#REF!</definedName>
    <definedName name="_Toc437157474" localSheetId="4">OPTION!#REF!</definedName>
    <definedName name="_Toc437157474" localSheetId="3">Récapitulatif!#REF!</definedName>
    <definedName name="_xlnm.Print_Titles" localSheetId="2">Collectif!$1:$7</definedName>
    <definedName name="_xlnm.Print_Titles" localSheetId="1">Généralités!$1:$7</definedName>
    <definedName name="_xlnm.Print_Titles" localSheetId="4">OPTION!$1:$8</definedName>
    <definedName name="_xlnm.Print_Titles" localSheetId="3">Récapitulatif!$1:$7</definedName>
    <definedName name="_xlnm.Print_Area" localSheetId="2">Collectif!$A$1:$F$209</definedName>
    <definedName name="_xlnm.Print_Area" localSheetId="1">Généralités!$A$1:$F$24</definedName>
    <definedName name="_xlnm.Print_Area" localSheetId="4">OPTION!$A$1:$F$38</definedName>
    <definedName name="_xlnm.Print_Area" localSheetId="3">Récapitulatif!$A$1:$F$24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4" i="43" l="1"/>
  <c r="F18" i="43"/>
  <c r="F17" i="43"/>
  <c r="F94" i="43"/>
  <c r="B37" i="42"/>
  <c r="F35" i="42"/>
  <c r="F34" i="42"/>
  <c r="F33" i="42"/>
  <c r="F37" i="42"/>
  <c r="B31" i="42"/>
  <c r="C29" i="42"/>
  <c r="F29" i="42"/>
  <c r="F28" i="42"/>
  <c r="F27" i="42"/>
  <c r="B24" i="42"/>
  <c r="F22" i="42"/>
  <c r="F21" i="42"/>
  <c r="F20" i="42"/>
  <c r="F19" i="42"/>
  <c r="F18" i="42"/>
  <c r="F17" i="42"/>
  <c r="F16" i="42"/>
  <c r="F15" i="42"/>
  <c r="F14" i="42"/>
  <c r="F13" i="42"/>
  <c r="B34" i="43"/>
  <c r="F178" i="43"/>
  <c r="F159" i="43"/>
  <c r="G159" i="43"/>
  <c r="F158" i="43"/>
  <c r="F157" i="43"/>
  <c r="F151" i="43"/>
  <c r="F150" i="43"/>
  <c r="F149" i="43"/>
  <c r="F148" i="43"/>
  <c r="F147" i="43"/>
  <c r="F146" i="43"/>
  <c r="F145" i="43"/>
  <c r="C126" i="43"/>
  <c r="F126" i="43"/>
  <c r="C135" i="43"/>
  <c r="F135" i="43" s="1"/>
  <c r="C129" i="43"/>
  <c r="F129" i="43" s="1"/>
  <c r="C101" i="43"/>
  <c r="F101" i="43"/>
  <c r="F103" i="43"/>
  <c r="G103" i="43" s="1"/>
  <c r="F102" i="43"/>
  <c r="F93" i="43"/>
  <c r="F92" i="43"/>
  <c r="F91" i="43"/>
  <c r="F90" i="43"/>
  <c r="F89" i="43"/>
  <c r="F69" i="43"/>
  <c r="F52" i="43"/>
  <c r="C50" i="43"/>
  <c r="F50" i="43"/>
  <c r="C49" i="43"/>
  <c r="F49" i="43"/>
  <c r="F43" i="43"/>
  <c r="F41" i="43"/>
  <c r="F32" i="43"/>
  <c r="F31" i="43"/>
  <c r="F30" i="43"/>
  <c r="F29" i="43"/>
  <c r="F28" i="43"/>
  <c r="F27" i="43"/>
  <c r="F26" i="43"/>
  <c r="F25" i="43"/>
  <c r="I141" i="43"/>
  <c r="J141" i="43" s="1"/>
  <c r="F141" i="43"/>
  <c r="F139" i="43"/>
  <c r="F83" i="43"/>
  <c r="B9" i="41"/>
  <c r="B11" i="41"/>
  <c r="B19" i="41"/>
  <c r="F8" i="43"/>
  <c r="F9" i="43"/>
  <c r="F12" i="43"/>
  <c r="F13" i="43"/>
  <c r="B20" i="43"/>
  <c r="F38" i="43"/>
  <c r="F39" i="43"/>
  <c r="F40" i="43"/>
  <c r="F42" i="43"/>
  <c r="F44" i="43"/>
  <c r="F45" i="43"/>
  <c r="F46" i="43"/>
  <c r="F47" i="43"/>
  <c r="F48" i="43"/>
  <c r="F51" i="43"/>
  <c r="F53" i="43"/>
  <c r="F54" i="43"/>
  <c r="F55" i="43"/>
  <c r="F57" i="43"/>
  <c r="F58" i="43"/>
  <c r="F59" i="43"/>
  <c r="F60" i="43"/>
  <c r="F61" i="43"/>
  <c r="B62" i="43"/>
  <c r="F64" i="43"/>
  <c r="F70" i="43"/>
  <c r="F73" i="43"/>
  <c r="F74" i="43"/>
  <c r="F76" i="43"/>
  <c r="F77" i="43"/>
  <c r="F80" i="43"/>
  <c r="F81" i="43"/>
  <c r="F82" i="43"/>
  <c r="F84" i="43"/>
  <c r="F85" i="43"/>
  <c r="F86" i="43"/>
  <c r="F87" i="43"/>
  <c r="B96" i="43"/>
  <c r="F105" i="43"/>
  <c r="F106" i="43"/>
  <c r="F109" i="43"/>
  <c r="F110" i="43"/>
  <c r="F111" i="43"/>
  <c r="F112" i="43"/>
  <c r="F113" i="43"/>
  <c r="F117" i="43"/>
  <c r="F118" i="43"/>
  <c r="F119" i="43"/>
  <c r="F121" i="43"/>
  <c r="F132" i="43"/>
  <c r="F137" i="43"/>
  <c r="B161" i="43"/>
  <c r="F163" i="43"/>
  <c r="F164" i="43"/>
  <c r="F168" i="43"/>
  <c r="F169" i="43"/>
  <c r="F170" i="43"/>
  <c r="F171" i="43"/>
  <c r="F172" i="43"/>
  <c r="F173" i="43"/>
  <c r="F174" i="43"/>
  <c r="F175" i="43"/>
  <c r="F179" i="43"/>
  <c r="G179" i="43" s="1"/>
  <c r="B181" i="43"/>
  <c r="A186" i="43"/>
  <c r="B186" i="43"/>
  <c r="F186" i="43"/>
  <c r="A188" i="43"/>
  <c r="B188" i="43"/>
  <c r="A190" i="43"/>
  <c r="B190" i="43"/>
  <c r="A192" i="43"/>
  <c r="B192" i="43"/>
  <c r="A194" i="43"/>
  <c r="B194" i="43"/>
  <c r="A196" i="43"/>
  <c r="B196" i="43"/>
  <c r="A198" i="43"/>
  <c r="B198" i="43"/>
  <c r="A200" i="43"/>
  <c r="B200" i="43"/>
  <c r="B204" i="43"/>
  <c r="B208" i="43"/>
  <c r="F10" i="40"/>
  <c r="F12" i="40"/>
  <c r="F14" i="40"/>
  <c r="F16" i="40"/>
  <c r="F17" i="40"/>
  <c r="F18" i="40"/>
  <c r="F20" i="40"/>
  <c r="B22" i="40"/>
  <c r="F31" i="42" l="1"/>
  <c r="F196" i="43"/>
  <c r="F34" i="43"/>
  <c r="F161" i="43"/>
  <c r="F181" i="43"/>
  <c r="F200" i="43" s="1"/>
  <c r="F20" i="43"/>
  <c r="F188" i="43" s="1"/>
  <c r="F62" i="43"/>
  <c r="F192" i="43" s="1"/>
  <c r="F204" i="43" s="1"/>
  <c r="G209" i="43" s="1"/>
  <c r="F22" i="40"/>
  <c r="F9" i="41" s="1"/>
  <c r="F96" i="43"/>
  <c r="F194" i="43" s="1"/>
  <c r="F24" i="42"/>
  <c r="F190" i="43"/>
  <c r="F198" i="43"/>
  <c r="F211" i="43" l="1"/>
  <c r="F212" i="43"/>
  <c r="F213" i="43" s="1"/>
  <c r="F11" i="41"/>
  <c r="F206" i="43"/>
  <c r="F208" i="43" s="1"/>
  <c r="F19" i="41" l="1"/>
  <c r="F21" i="41" l="1"/>
  <c r="F23" i="41" s="1"/>
</calcChain>
</file>

<file path=xl/sharedStrings.xml><?xml version="1.0" encoding="utf-8"?>
<sst xmlns="http://schemas.openxmlformats.org/spreadsheetml/2006/main" count="300" uniqueCount="187">
  <si>
    <t>DESIGNATION DES TRAVAUX</t>
  </si>
  <si>
    <t>U</t>
  </si>
  <si>
    <t>ens</t>
  </si>
  <si>
    <t>ml</t>
  </si>
  <si>
    <t>En € HT</t>
  </si>
  <si>
    <t>PRIX UNITAIRE</t>
  </si>
  <si>
    <t>MONTANT</t>
  </si>
  <si>
    <t>QTE</t>
  </si>
  <si>
    <t xml:space="preserve">RECAPITULATIF </t>
  </si>
  <si>
    <t>TOTAL TTC</t>
  </si>
  <si>
    <t>Dossier de présentation des matériels conforme au CCTP</t>
  </si>
  <si>
    <t>Dossier des ouvrages exécutés conforme au CCTP comprenant plans de récolement, notices d'utilisation et d'entretien du matériel installé</t>
  </si>
  <si>
    <t>Pour mémoire</t>
  </si>
  <si>
    <t>GENERALITES TECHNIQUES</t>
  </si>
  <si>
    <t>Installation de chantier</t>
  </si>
  <si>
    <t>Plans de réservation</t>
  </si>
  <si>
    <t>DESCRIPTION DES INSTALLATIONS DE PLOMBERIE</t>
  </si>
  <si>
    <t>BASE DE CALCULS</t>
  </si>
  <si>
    <t>ADDUCTION GENERALE D'EAU POTABLE</t>
  </si>
  <si>
    <t>PRODUCTION D'EAU CHAUDE SANITAIRE</t>
  </si>
  <si>
    <t>RACCORDEMENT DES APPAREILS</t>
  </si>
  <si>
    <t>Pour les logements</t>
  </si>
  <si>
    <t>- diamètre 13/16</t>
  </si>
  <si>
    <t>- robinet d'arrêt et de purge général en pénétration EFS logement</t>
  </si>
  <si>
    <t>- robinet d'arrêt général en amont nourrice ECS logement</t>
  </si>
  <si>
    <t>Fourniture et mise en œuvre de tubes cuivre écroui apparents, y compris accessoires pour distribution à l'intérieur des logements:</t>
  </si>
  <si>
    <t>Divers :</t>
  </si>
  <si>
    <t>CALORIFUGE</t>
  </si>
  <si>
    <t>CANALISATIONS D'EVACUATION EU-EV</t>
  </si>
  <si>
    <t>- Ø 100</t>
  </si>
  <si>
    <t>- Ø 50</t>
  </si>
  <si>
    <t>- Ø 40</t>
  </si>
  <si>
    <t>Pour évacuation des appareils jusqu'aux chutes verticales :</t>
  </si>
  <si>
    <t>Pour évacuation des WC jusqu'aux chutes :</t>
  </si>
  <si>
    <t>Entonnoir + siphon PVC conforme au CCTP - diamètre 32</t>
  </si>
  <si>
    <t>Evacuations des soupapes de sécurité</t>
  </si>
  <si>
    <t>Siphon de sol</t>
  </si>
  <si>
    <t>APPAREILLAGES SANITAIRES</t>
  </si>
  <si>
    <t>- Attentes lave-linge / lave-vaisselle</t>
  </si>
  <si>
    <t>- Ø 32</t>
  </si>
  <si>
    <t>1.1</t>
  </si>
  <si>
    <t>1.2</t>
  </si>
  <si>
    <t xml:space="preserve">TVA 20 % </t>
  </si>
  <si>
    <t>Analyse d'eau type D1</t>
  </si>
  <si>
    <t xml:space="preserve">Mise en œuvre de tube en PVC pour chute des colonnes : </t>
  </si>
  <si>
    <t>Pour les communs</t>
  </si>
  <si>
    <t>Chutes verticales EU-EV-EP :</t>
  </si>
  <si>
    <t xml:space="preserve">Fourniture et mise en œuvre des appareils sanitaires avec robinetteries et accessoires conforme au CCTP: </t>
  </si>
  <si>
    <t>Réseaux collecteurs sous dallage</t>
  </si>
  <si>
    <t>- diamètre 10/12</t>
  </si>
  <si>
    <t>Fourniture et mise en œuvre de nourrice sanitaire EF et ECS y compris raccords, supports et accessoires divers</t>
  </si>
  <si>
    <t>1.4.1</t>
  </si>
  <si>
    <t>Généralités</t>
  </si>
  <si>
    <t>1.4.2</t>
  </si>
  <si>
    <t xml:space="preserve"> </t>
  </si>
  <si>
    <t xml:space="preserve">- Meuble vasque y compris robinetterie et miroir </t>
  </si>
  <si>
    <t xml:space="preserve">- Robinet de puisage </t>
  </si>
  <si>
    <t>1.4.3</t>
  </si>
  <si>
    <t>MAITRE D'OUVRAGE</t>
  </si>
  <si>
    <t xml:space="preserve">24 rue Balzac  </t>
  </si>
  <si>
    <t>26000 VALENCE</t>
  </si>
  <si>
    <t>Date</t>
  </si>
  <si>
    <t>BUREAU D'ETUDES FLUIDES</t>
  </si>
  <si>
    <t>BE ACT</t>
  </si>
  <si>
    <t>Phase</t>
  </si>
  <si>
    <t>DCE</t>
  </si>
  <si>
    <t>4, rue Paul Henri SPAAK</t>
  </si>
  <si>
    <t>- W.C suspendu y compris bâti support, abattant</t>
  </si>
  <si>
    <t>Récapitulatif</t>
  </si>
  <si>
    <t>OPTION</t>
  </si>
  <si>
    <t>L'Immobilière de la vallée du Rhône</t>
  </si>
  <si>
    <t>- diamètre 16/20</t>
  </si>
  <si>
    <t xml:space="preserve">- Douche à l'italienne (RDC) : Mitigeur pour douche murale, douchettes , barres  et accessoires </t>
  </si>
  <si>
    <t>Essais de fonctionnement suivant CCTP et modèle AQC</t>
  </si>
  <si>
    <t>PSE 15.1</t>
  </si>
  <si>
    <t>LAVE MAINS SUR MAINS</t>
  </si>
  <si>
    <t>Alimentation EF/EC en tube PER 10/12 sous fourreau encastrés en dalle</t>
  </si>
  <si>
    <t>Evacuation en tube PVC DN32</t>
  </si>
  <si>
    <t>PSE 15.2</t>
  </si>
  <si>
    <t>PRESTATIONS SUPPLEMENTAIRES OU ALTERNATIVES EVENTUELLES</t>
  </si>
  <si>
    <t>Fourniture et mise en œuvre de lave mains sur meuble y compris robinetterie - en WC indépendants</t>
  </si>
  <si>
    <t>- Receveur de douche 120X90cm céramique avec rétention 2 cm y compris robinetterie conforme CCTP</t>
  </si>
  <si>
    <t xml:space="preserve">CONSTRUCTION DE 46 LOGEMENTS COLLECTIFS 
EN ACCESSION - BATIMENTS A ET B                       </t>
  </si>
  <si>
    <t>"LES TERRASSES DE SAINT JOSEPH"
07300 TOURNON</t>
  </si>
  <si>
    <t>Dossier</t>
  </si>
  <si>
    <t>- Raccordement EU sur siphon du lot CARRELAGE</t>
  </si>
  <si>
    <t>1.2.1</t>
  </si>
  <si>
    <t>1.3</t>
  </si>
  <si>
    <t>1.4</t>
  </si>
  <si>
    <t>1.5</t>
  </si>
  <si>
    <r>
      <t xml:space="preserve">Fourniture et mise en œuvre de tubes </t>
    </r>
    <r>
      <rPr>
        <b/>
        <sz val="10"/>
        <rFont val="Calibri"/>
        <family val="2"/>
      </rPr>
      <t>PER</t>
    </r>
    <r>
      <rPr>
        <sz val="10"/>
        <rFont val="Calibri"/>
        <family val="2"/>
      </rPr>
      <t xml:space="preserve"> sous fourreaux encastrés, y compris accessoires pour distribution à l'intérieur des logements :</t>
    </r>
  </si>
  <si>
    <t>- Bouche d'arrosage</t>
  </si>
  <si>
    <t>1.6</t>
  </si>
  <si>
    <t>1.7</t>
  </si>
  <si>
    <t>1.7.1</t>
  </si>
  <si>
    <r>
      <t xml:space="preserve">Mise en œuvre de tube </t>
    </r>
    <r>
      <rPr>
        <b/>
        <sz val="10"/>
        <rFont val="Calibri"/>
        <family val="2"/>
      </rPr>
      <t>PVC</t>
    </r>
    <r>
      <rPr>
        <sz val="10"/>
        <rFont val="Calibri"/>
        <family val="2"/>
      </rPr>
      <t xml:space="preserve"> conforme au CCTP :</t>
    </r>
  </si>
  <si>
    <t>1.7.2</t>
  </si>
  <si>
    <r>
      <t xml:space="preserve">Mise en œuvre de pipe en </t>
    </r>
    <r>
      <rPr>
        <b/>
        <sz val="10"/>
        <rFont val="Calibri"/>
        <family val="2"/>
      </rPr>
      <t>PVC</t>
    </r>
    <r>
      <rPr>
        <sz val="10"/>
        <rFont val="Calibri"/>
        <family val="2"/>
      </rPr>
      <t xml:space="preserve"> avec joints caoutchouc</t>
    </r>
  </si>
  <si>
    <t>1.7.3</t>
  </si>
  <si>
    <t>1.7.4</t>
  </si>
  <si>
    <r>
      <t xml:space="preserve">Mise en œuvre de tube en PVC pour devoiement en faux plafond des chutes des colonnes </t>
    </r>
    <r>
      <rPr>
        <b/>
        <sz val="10"/>
        <rFont val="Calibri"/>
        <family val="2"/>
      </rPr>
      <t>EU / chute unique</t>
    </r>
    <r>
      <rPr>
        <sz val="10"/>
        <rFont val="Calibri"/>
        <family val="2"/>
      </rPr>
      <t xml:space="preserve">  y compris calorifuge acoustique : </t>
    </r>
  </si>
  <si>
    <r>
      <t xml:space="preserve">Mise en œuvre de tube en PVC pour </t>
    </r>
    <r>
      <rPr>
        <b/>
        <sz val="10"/>
        <rFont val="Calibri"/>
        <family val="2"/>
      </rPr>
      <t>chute unique</t>
    </r>
    <r>
      <rPr>
        <sz val="10"/>
        <rFont val="Calibri"/>
        <family val="2"/>
      </rPr>
      <t xml:space="preserve"> des colonnes : </t>
    </r>
  </si>
  <si>
    <t xml:space="preserve">Mise en œuvre de tube en PVC pour ventilation primaire des EU : </t>
  </si>
  <si>
    <t>- Ø 100 + calorifuge (traversée comble)</t>
  </si>
  <si>
    <t>Grille pour sortie VP en souche maçonnée</t>
  </si>
  <si>
    <t>1.7.5</t>
  </si>
  <si>
    <t>Réseaux collecteurs en plafond sous-sol</t>
  </si>
  <si>
    <t>1.7.6</t>
  </si>
  <si>
    <t>1.7.7</t>
  </si>
  <si>
    <t>1.8</t>
  </si>
  <si>
    <t>Sans objet</t>
  </si>
  <si>
    <t xml:space="preserve">COLONNE MONTANTE - COMPTEUR	</t>
  </si>
  <si>
    <t xml:space="preserve">Ballon thermodynamique </t>
  </si>
  <si>
    <t>Fourniture et pose de ballon thermodynamique à accumulation fonctionnant sur air extérieur y compris raccordements, groupe de sécurité, fixation, ventouse , …</t>
  </si>
  <si>
    <t xml:space="preserve">Raccordement aéraulique: système 3CE thermo-D </t>
  </si>
  <si>
    <t xml:space="preserve">fourniture et mise en œuvre de conduit 3CE thermo-D de chez Poujoulat </t>
  </si>
  <si>
    <t xml:space="preserve">ens </t>
  </si>
  <si>
    <t>- Essai d'étanchéité, autocontrôle pour chaque colonne  …</t>
  </si>
  <si>
    <t xml:space="preserve">Essais, mise en service, formation </t>
  </si>
  <si>
    <t xml:space="preserve">Mis en service , essais réglage , formations des utilisateurs , </t>
  </si>
  <si>
    <t>- Attente EF/ECS/EU pour évier y compris bouchons</t>
  </si>
  <si>
    <t>Paroi de douches</t>
  </si>
  <si>
    <t>Fourniture et mise en œuvre de paroi de douches conforme au CCTP:</t>
  </si>
  <si>
    <t>- Pour douche fermée 3 cotés - longueur 120cm</t>
  </si>
  <si>
    <t xml:space="preserve">- Conduit 3CE thermo-D Ø125/200 jusqu'en toiture </t>
  </si>
  <si>
    <t>- terminal de toiture pour Conduit 3CE Ø125/200 y compris abergement …</t>
  </si>
  <si>
    <t>- diamètre 16/18</t>
  </si>
  <si>
    <t>Chapeau de toiture pour sortie VP en toiture terrasse</t>
  </si>
  <si>
    <t>Clapet aérateur avec grille en gaine technique</t>
  </si>
  <si>
    <t xml:space="preserve">- Conduit 3CE thermo-D Ø160/250 jusqu'en toiture </t>
  </si>
  <si>
    <t>- terminal de toiture pour Conduit 3CE Ø160/250 y compris abergement …</t>
  </si>
  <si>
    <t>* Alimentation depuis regard VRD jusqu'à la gaine technique palière RDC, y compris raccords et accessoires :</t>
  </si>
  <si>
    <t>- tube PEHD 38,8/50 pour la partie enterrée en tranchée V.R.D</t>
  </si>
  <si>
    <t>- tube PVC pression Ø42,6/50 en plafond sous-sol</t>
  </si>
  <si>
    <t xml:space="preserve">* Robinetterie en pied et tête de colonne </t>
  </si>
  <si>
    <t>* Dérivation individuelle compteur :</t>
  </si>
  <si>
    <t>- pour les logements collectifs</t>
  </si>
  <si>
    <t xml:space="preserve">- pour les communs </t>
  </si>
  <si>
    <t>* Colonne montante en cuivre écrouï  Ø42,6/50 (en gaines techniques palières), y compris raccordements, fixations, supports et piquages</t>
  </si>
  <si>
    <t>* Repérage des compteurs en gaine techniques palières sur plaques signalétiques gravées</t>
  </si>
  <si>
    <r>
      <t>Ballon thermodynamique type</t>
    </r>
    <r>
      <rPr>
        <b/>
        <sz val="10"/>
        <rFont val="Calibri"/>
        <family val="2"/>
      </rPr>
      <t xml:space="preserve"> Magna Aqua </t>
    </r>
    <r>
      <rPr>
        <sz val="10"/>
        <rFont val="Calibri"/>
        <family val="2"/>
      </rPr>
      <t xml:space="preserve">marque </t>
    </r>
    <r>
      <rPr>
        <b/>
        <sz val="10"/>
        <rFont val="Calibri"/>
        <family val="2"/>
      </rPr>
      <t>SAUNIER DUVAL</t>
    </r>
  </si>
  <si>
    <t>- 100 litres (Logements T2)</t>
  </si>
  <si>
    <t>- 150 litres (Logements T3)</t>
  </si>
  <si>
    <t xml:space="preserve">Raccordement horizontal entre le ballon thermodynamique et la colonne 3CE thermo-D </t>
  </si>
  <si>
    <t xml:space="preserve">Sans objet </t>
  </si>
  <si>
    <t>- diamètre 20/22 (Liaisons ballon thermodynamique / nourrices )</t>
  </si>
  <si>
    <t xml:space="preserve">- diamètre 10/12 ( Attentes lave-vaisselles sous évier) </t>
  </si>
  <si>
    <t>Dérivation après compteurs :</t>
  </si>
  <si>
    <r>
      <t xml:space="preserve">* Fourniture et mise en œuvre de tubes </t>
    </r>
    <r>
      <rPr>
        <b/>
        <sz val="10"/>
        <rFont val="Calibri"/>
        <family val="2"/>
      </rPr>
      <t>PER</t>
    </r>
    <r>
      <rPr>
        <sz val="10"/>
        <rFont val="Calibri"/>
        <family val="2"/>
      </rPr>
      <t xml:space="preserve"> sous fourreaux encastrés, y compris accessoires :</t>
    </r>
  </si>
  <si>
    <t>- diamètre 20/25 (alimentation G.T palières / logements en EFS)</t>
  </si>
  <si>
    <t>Pour les parties communes :</t>
  </si>
  <si>
    <t>* Fourniture et mise en œuvre d'équipements, y compris accessoires :</t>
  </si>
  <si>
    <t>- tube PERØ13/16 sous fourreau encastré (liaison vidoir ménage depuis compteur)</t>
  </si>
  <si>
    <t>- cuivre diamètre 12/14 (alimentation apparente vidoir ménage)</t>
  </si>
  <si>
    <t>Fourniture et mise en œuvre de calorifuge anticondensation:</t>
  </si>
  <si>
    <t>- pour PVC P 42,6/50 (alim AEP en sous sol - calorifuge ép 32 mm)</t>
  </si>
  <si>
    <t>- pour DN 40/42 (pour colonne AEP- épaisseur - calorifuge 19 mm)</t>
  </si>
  <si>
    <t>- pour DN 20/22 (alim arrosage extérieur en plafond sous-sol - ép 32 mm)</t>
  </si>
  <si>
    <t>Provision non dessiné - Pas besoin</t>
  </si>
  <si>
    <t>- diamètre 50 (EU)</t>
  </si>
  <si>
    <t>- diamètre 100 (EU/EV)</t>
  </si>
  <si>
    <t>- diamètre 125 (EU/EV)</t>
  </si>
  <si>
    <t>- diamètre 100 (EP)</t>
  </si>
  <si>
    <t>- diamètre 125 (EP)</t>
  </si>
  <si>
    <t>- diamètre 160 (EP)</t>
  </si>
  <si>
    <t>- diamètre 200 (EP)</t>
  </si>
  <si>
    <t>* Raccordement PVC Ø40mm au siphon de sol du lot Carrelage douche à l’italienne SDB (RDC)</t>
  </si>
  <si>
    <t>* Siphon de sol en GTP Eau RDC</t>
  </si>
  <si>
    <t>Concerne les 5 lgts RDC selon plan archi</t>
  </si>
  <si>
    <t>- vidoir ménage</t>
  </si>
  <si>
    <t>SURPRESSEUR</t>
  </si>
  <si>
    <t>Raccordement sur PEHD en local technique</t>
  </si>
  <si>
    <t>pour mémoire</t>
  </si>
  <si>
    <t>Ensemble de la tuyauterie sous calorifuge en local y compris vannes d'isolement et clapet anti-retour, accessoires de fixation et raccordements</t>
  </si>
  <si>
    <r>
      <t xml:space="preserve">Ensemble surpresseur </t>
    </r>
    <r>
      <rPr>
        <b/>
        <sz val="10"/>
        <rFont val="Calibri"/>
        <family val="2"/>
      </rPr>
      <t>COR</t>
    </r>
    <r>
      <rPr>
        <sz val="10"/>
        <rFont val="Calibri"/>
        <family val="2"/>
      </rPr>
      <t>-</t>
    </r>
    <r>
      <rPr>
        <b/>
        <sz val="10"/>
        <rFont val="Calibri"/>
        <family val="2"/>
      </rPr>
      <t>2HELIX</t>
    </r>
    <r>
      <rPr>
        <sz val="10"/>
        <rFont val="Calibri"/>
        <family val="2"/>
      </rPr>
      <t xml:space="preserve"> </t>
    </r>
    <r>
      <rPr>
        <b/>
        <sz val="10"/>
        <rFont val="Calibri"/>
        <family val="2"/>
      </rPr>
      <t>V610/CC01</t>
    </r>
    <r>
      <rPr>
        <sz val="10"/>
        <rFont val="Calibri"/>
        <family val="2"/>
      </rPr>
      <t xml:space="preserve"> de marque </t>
    </r>
    <r>
      <rPr>
        <b/>
        <sz val="10"/>
        <rFont val="Calibri"/>
        <family val="2"/>
      </rPr>
      <t>WILO</t>
    </r>
    <r>
      <rPr>
        <sz val="10"/>
        <rFont val="Calibri"/>
        <family val="2"/>
      </rPr>
      <t xml:space="preserve"> ou équivalent y compris accessoires,  pièces de raccordement coffret de commande  et signalisation du local</t>
    </r>
  </si>
  <si>
    <t xml:space="preserve">Mise en service du surpresseur </t>
  </si>
  <si>
    <t>Bâche de disconnection hydraulique</t>
  </si>
  <si>
    <t>fourniture et mise en œuvre d'une bâche de disconnection en local y compris vannes d'isolement et clapet anti-retour, accessoires de fixation et raccordements</t>
  </si>
  <si>
    <t xml:space="preserve">Construction de 17 logements en accession 
</t>
  </si>
  <si>
    <t xml:space="preserve"> "Les Dionnières"                
26600 Tain l’hermitage</t>
  </si>
  <si>
    <t>MARS 2025</t>
  </si>
  <si>
    <r>
      <t xml:space="preserve">Construction de 17 logements en accession à TAIN L'HERMITAGE (26 600)
</t>
    </r>
    <r>
      <rPr>
        <b/>
        <sz val="9"/>
        <rFont val="Calibri"/>
        <family val="2"/>
      </rPr>
      <t>LOT N°xx - PLOMBERIE - SANITAIRE</t>
    </r>
  </si>
  <si>
    <t>LOT N°xx - PLOMBERIE SANITAIRE</t>
  </si>
  <si>
    <t>- cuivre diamètre 12/14 (alimentation arrosage exterieur)</t>
  </si>
  <si>
    <r>
      <t xml:space="preserve">Construction de 17 logements en accession à TAIN L'HERMITAGE (26 600)
</t>
    </r>
    <r>
      <rPr>
        <b/>
        <sz val="9"/>
        <rFont val="Calibri"/>
        <family val="2"/>
      </rPr>
      <t>LOT N°10 - PLOMBERIE - SANITAIRE</t>
    </r>
  </si>
  <si>
    <t>collectif</t>
  </si>
  <si>
    <t>PSE 10.3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</si>
</sst>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&quot;F&quot;_-;\-* #,##0.00\ &quot;F&quot;_-;_-* &quot;-&quot;??\ &quot;F&quot;_-;_-@_-"/>
    <numFmt numFmtId="165" formatCode="_-* #,##0.00\ _F_-;\-* #,##0.00\ _F_-;_-* &quot;-&quot;??\ _F_-;_-@_-"/>
    <numFmt numFmtId="166" formatCode="_-* #,##0.00\ [$€-40C]_-;\-* #,##0.00\ [$€-40C]_-;_-* &quot;-&quot;??\ [$€-40C]_-;_-@_-"/>
  </numFmts>
  <fonts count="39" x14ac:knownFonts="1">
    <font>
      <sz val="10"/>
      <name val="Arial"/>
    </font>
    <font>
      <sz val="10"/>
      <name val="Arial"/>
      <family val="2"/>
    </font>
    <font>
      <sz val="10"/>
      <name val="Calibri"/>
      <family val="2"/>
    </font>
    <font>
      <b/>
      <sz val="10"/>
      <name val="Calibri"/>
      <family val="2"/>
    </font>
    <font>
      <b/>
      <sz val="9"/>
      <name val="Calibri"/>
      <family val="2"/>
    </font>
    <font>
      <sz val="9"/>
      <name val="Calibri"/>
      <family val="2"/>
    </font>
    <font>
      <b/>
      <sz val="14"/>
      <name val="Trebuchet MS"/>
      <family val="2"/>
    </font>
    <font>
      <sz val="14"/>
      <name val="Trebuchet MS"/>
      <family val="2"/>
    </font>
    <font>
      <b/>
      <sz val="12"/>
      <name val="Trebuchet MS"/>
      <family val="2"/>
    </font>
    <font>
      <b/>
      <sz val="10"/>
      <name val="Trebuchet MS"/>
      <family val="2"/>
    </font>
    <font>
      <b/>
      <sz val="16"/>
      <name val="Trebuchet MS"/>
      <family val="2"/>
    </font>
    <font>
      <b/>
      <sz val="9"/>
      <name val="Trebuchet MS"/>
      <family val="2"/>
    </font>
    <font>
      <sz val="9"/>
      <name val="Arial"/>
      <family val="2"/>
    </font>
    <font>
      <sz val="32"/>
      <name val="Arial"/>
      <family val="2"/>
    </font>
    <font>
      <sz val="9"/>
      <name val="Trebuchet MS"/>
      <family val="2"/>
    </font>
    <font>
      <sz val="10"/>
      <name val="Trebuchet MS"/>
      <family val="2"/>
    </font>
    <font>
      <sz val="8"/>
      <name val="Arial"/>
      <family val="2"/>
    </font>
    <font>
      <sz val="10"/>
      <color indexed="12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name val="Calibri"/>
      <family val="2"/>
      <scheme val="minor"/>
    </font>
    <font>
      <sz val="10"/>
      <color indexed="10"/>
      <name val="Calibri"/>
      <family val="2"/>
      <scheme val="minor"/>
    </font>
    <font>
      <sz val="9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color indexed="10"/>
      <name val="Calibri"/>
      <family val="2"/>
      <scheme val="minor"/>
    </font>
    <font>
      <sz val="8"/>
      <name val="Calibri"/>
      <family val="2"/>
      <scheme val="minor"/>
    </font>
    <font>
      <sz val="8"/>
      <color indexed="10"/>
      <name val="Calibri"/>
      <family val="2"/>
      <scheme val="minor"/>
    </font>
    <font>
      <i/>
      <sz val="8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rgb="FF00FF00"/>
      <name val="Calibri"/>
      <family val="2"/>
      <scheme val="minor"/>
    </font>
    <font>
      <b/>
      <i/>
      <sz val="10"/>
      <name val="Calibri"/>
      <family val="2"/>
      <scheme val="minor"/>
    </font>
    <font>
      <sz val="10"/>
      <color rgb="FF0070C0"/>
      <name val="Calibri"/>
      <family val="2"/>
      <scheme val="minor"/>
    </font>
    <font>
      <b/>
      <sz val="8"/>
      <name val="Calibri"/>
      <family val="2"/>
      <scheme val="minor"/>
    </font>
    <font>
      <i/>
      <sz val="10"/>
      <name val="Calibri"/>
      <family val="2"/>
      <scheme val="minor"/>
    </font>
    <font>
      <u/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FF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/>
      <diagonal/>
    </border>
    <border>
      <left/>
      <right/>
      <top style="thin">
        <color theme="1" tint="0.34998626667073579"/>
      </top>
      <bottom/>
      <diagonal/>
    </border>
    <border>
      <left style="thin">
        <color theme="1" tint="0.34998626667073579"/>
      </left>
      <right style="thin">
        <color theme="1" tint="0.34998626667073579"/>
      </right>
      <top/>
      <bottom style="hair">
        <color theme="1" tint="0.34998626667073579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 tint="0.34998626667073579"/>
      </left>
      <right style="medium">
        <color indexed="64"/>
      </right>
      <top/>
      <bottom/>
      <diagonal/>
    </border>
    <border>
      <left style="thin">
        <color theme="1"/>
      </left>
      <right style="thin">
        <color indexed="64"/>
      </right>
      <top style="thin">
        <color indexed="64"/>
      </top>
      <bottom/>
      <diagonal/>
    </border>
    <border>
      <left style="thin">
        <color theme="1"/>
      </left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 style="thin">
        <color indexed="64"/>
      </right>
      <top style="thin">
        <color theme="1"/>
      </top>
      <bottom/>
      <diagonal/>
    </border>
    <border>
      <left style="thin">
        <color theme="1" tint="0.34998626667073579"/>
      </left>
      <right style="thin">
        <color indexed="64"/>
      </right>
      <top/>
      <bottom/>
      <diagonal/>
    </border>
    <border>
      <left style="thin">
        <color theme="1" tint="0.34998626667073579"/>
      </left>
      <right/>
      <top/>
      <bottom/>
      <diagonal/>
    </border>
    <border>
      <left style="thin">
        <color theme="1" tint="0.34998626667073579"/>
      </left>
      <right style="thin">
        <color theme="1" tint="0.34998626667073579"/>
      </right>
      <top/>
      <bottom style="thin">
        <color indexed="64"/>
      </bottom>
      <diagonal/>
    </border>
    <border>
      <left style="thin">
        <color theme="1" tint="0.34998626667073579"/>
      </left>
      <right/>
      <top style="thin">
        <color theme="1" tint="0.34998626667073579"/>
      </top>
      <bottom/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255">
    <xf numFmtId="0" fontId="0" fillId="0" borderId="0" xfId="0"/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wrapText="1"/>
    </xf>
    <xf numFmtId="3" fontId="18" fillId="0" borderId="0" xfId="0" applyNumberFormat="1" applyFont="1"/>
    <xf numFmtId="0" fontId="18" fillId="0" borderId="0" xfId="0" applyFont="1" applyAlignment="1">
      <alignment horizontal="center"/>
    </xf>
    <xf numFmtId="0" fontId="19" fillId="2" borderId="0" xfId="0" applyFont="1" applyFill="1" applyAlignment="1">
      <alignment horizontal="center"/>
    </xf>
    <xf numFmtId="0" fontId="19" fillId="2" borderId="0" xfId="0" quotePrefix="1" applyFont="1" applyFill="1" applyAlignment="1">
      <alignment horizontal="center"/>
    </xf>
    <xf numFmtId="0" fontId="20" fillId="3" borderId="0" xfId="0" applyFont="1" applyFill="1" applyAlignment="1">
      <alignment horizontal="left" vertical="center" wrapText="1"/>
    </xf>
    <xf numFmtId="0" fontId="19" fillId="0" borderId="0" xfId="0" applyFont="1" applyAlignment="1">
      <alignment wrapText="1"/>
    </xf>
    <xf numFmtId="0" fontId="18" fillId="0" borderId="0" xfId="0" quotePrefix="1" applyFont="1" applyAlignment="1">
      <alignment horizontal="left" wrapText="1" indent="1"/>
    </xf>
    <xf numFmtId="0" fontId="19" fillId="0" borderId="0" xfId="0" applyFont="1" applyAlignment="1">
      <alignment horizontal="right" wrapText="1"/>
    </xf>
    <xf numFmtId="4" fontId="19" fillId="2" borderId="11" xfId="0" applyNumberFormat="1" applyFont="1" applyFill="1" applyBorder="1" applyAlignment="1">
      <alignment horizontal="center"/>
    </xf>
    <xf numFmtId="0" fontId="19" fillId="2" borderId="11" xfId="0" applyFont="1" applyFill="1" applyBorder="1" applyAlignment="1">
      <alignment horizontal="center"/>
    </xf>
    <xf numFmtId="4" fontId="21" fillId="2" borderId="11" xfId="0" applyNumberFormat="1" applyFont="1" applyFill="1" applyBorder="1" applyAlignment="1">
      <alignment horizontal="center"/>
    </xf>
    <xf numFmtId="4" fontId="18" fillId="0" borderId="11" xfId="0" applyNumberFormat="1" applyFont="1" applyBorder="1"/>
    <xf numFmtId="3" fontId="18" fillId="3" borderId="11" xfId="0" applyNumberFormat="1" applyFont="1" applyFill="1" applyBorder="1" applyAlignment="1">
      <alignment vertical="center"/>
    </xf>
    <xf numFmtId="0" fontId="18" fillId="3" borderId="11" xfId="0" applyFont="1" applyFill="1" applyBorder="1" applyAlignment="1">
      <alignment horizontal="center" vertical="center"/>
    </xf>
    <xf numFmtId="4" fontId="18" fillId="3" borderId="11" xfId="0" applyNumberFormat="1" applyFont="1" applyFill="1" applyBorder="1" applyAlignment="1">
      <alignment vertical="center"/>
    </xf>
    <xf numFmtId="1" fontId="18" fillId="0" borderId="11" xfId="0" applyNumberFormat="1" applyFont="1" applyBorder="1"/>
    <xf numFmtId="0" fontId="18" fillId="0" borderId="11" xfId="0" applyFont="1" applyBorder="1"/>
    <xf numFmtId="0" fontId="18" fillId="0" borderId="11" xfId="0" applyFont="1" applyBorder="1" applyAlignment="1">
      <alignment horizontal="center"/>
    </xf>
    <xf numFmtId="3" fontId="18" fillId="3" borderId="11" xfId="0" applyNumberFormat="1" applyFont="1" applyFill="1" applyBorder="1"/>
    <xf numFmtId="0" fontId="18" fillId="3" borderId="11" xfId="0" applyFont="1" applyFill="1" applyBorder="1" applyAlignment="1">
      <alignment horizontal="center"/>
    </xf>
    <xf numFmtId="4" fontId="18" fillId="3" borderId="11" xfId="0" applyNumberFormat="1" applyFont="1" applyFill="1" applyBorder="1"/>
    <xf numFmtId="3" fontId="22" fillId="0" borderId="11" xfId="0" applyNumberFormat="1" applyFont="1" applyBorder="1" applyAlignment="1">
      <alignment horizontal="right"/>
    </xf>
    <xf numFmtId="0" fontId="22" fillId="0" borderId="11" xfId="0" applyFont="1" applyBorder="1" applyAlignment="1">
      <alignment horizontal="center"/>
    </xf>
    <xf numFmtId="4" fontId="22" fillId="0" borderId="11" xfId="0" applyNumberFormat="1" applyFont="1" applyBorder="1" applyAlignment="1">
      <alignment horizontal="center"/>
    </xf>
    <xf numFmtId="0" fontId="23" fillId="0" borderId="0" xfId="0" applyFont="1" applyAlignment="1">
      <alignment horizontal="center"/>
    </xf>
    <xf numFmtId="0" fontId="18" fillId="3" borderId="0" xfId="0" applyFont="1" applyFill="1" applyAlignment="1">
      <alignment horizontal="center" vertical="center"/>
    </xf>
    <xf numFmtId="0" fontId="24" fillId="0" borderId="0" xfId="0" applyFont="1" applyAlignment="1">
      <alignment horizontal="right" wrapText="1"/>
    </xf>
    <xf numFmtId="3" fontId="25" fillId="0" borderId="11" xfId="0" applyNumberFormat="1" applyFont="1" applyBorder="1"/>
    <xf numFmtId="0" fontId="25" fillId="0" borderId="11" xfId="0" applyFont="1" applyBorder="1" applyAlignment="1">
      <alignment horizontal="center"/>
    </xf>
    <xf numFmtId="0" fontId="21" fillId="0" borderId="0" xfId="0" applyFont="1" applyAlignment="1">
      <alignment horizontal="right" wrapText="1"/>
    </xf>
    <xf numFmtId="3" fontId="23" fillId="0" borderId="11" xfId="0" applyNumberFormat="1" applyFont="1" applyBorder="1"/>
    <xf numFmtId="0" fontId="23" fillId="0" borderId="11" xfId="0" applyFont="1" applyBorder="1" applyAlignment="1">
      <alignment horizontal="center"/>
    </xf>
    <xf numFmtId="4" fontId="18" fillId="0" borderId="0" xfId="0" applyNumberFormat="1" applyFont="1"/>
    <xf numFmtId="0" fontId="22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4" fontId="18" fillId="0" borderId="0" xfId="0" applyNumberFormat="1" applyFont="1" applyAlignment="1">
      <alignment horizontal="right"/>
    </xf>
    <xf numFmtId="0" fontId="22" fillId="0" borderId="0" xfId="0" applyFont="1"/>
    <xf numFmtId="4" fontId="26" fillId="0" borderId="0" xfId="0" applyNumberFormat="1" applyFont="1" applyAlignment="1">
      <alignment horizontal="center"/>
    </xf>
    <xf numFmtId="0" fontId="17" fillId="0" borderId="0" xfId="0" applyFont="1" applyAlignment="1">
      <alignment horizontal="center"/>
    </xf>
    <xf numFmtId="4" fontId="18" fillId="3" borderId="11" xfId="0" applyNumberFormat="1" applyFont="1" applyFill="1" applyBorder="1" applyAlignment="1">
      <alignment horizontal="right"/>
    </xf>
    <xf numFmtId="4" fontId="18" fillId="0" borderId="11" xfId="0" applyNumberFormat="1" applyFont="1" applyBorder="1" applyAlignment="1">
      <alignment horizontal="right"/>
    </xf>
    <xf numFmtId="4" fontId="19" fillId="0" borderId="11" xfId="0" applyNumberFormat="1" applyFont="1" applyBorder="1" applyAlignment="1">
      <alignment horizontal="right"/>
    </xf>
    <xf numFmtId="4" fontId="21" fillId="0" borderId="11" xfId="0" applyNumberFormat="1" applyFont="1" applyBorder="1" applyAlignment="1">
      <alignment horizontal="right"/>
    </xf>
    <xf numFmtId="4" fontId="24" fillId="0" borderId="11" xfId="0" applyNumberFormat="1" applyFont="1" applyBorder="1" applyAlignment="1">
      <alignment horizontal="right"/>
    </xf>
    <xf numFmtId="4" fontId="18" fillId="0" borderId="12" xfId="0" applyNumberFormat="1" applyFont="1" applyBorder="1"/>
    <xf numFmtId="4" fontId="19" fillId="0" borderId="12" xfId="0" applyNumberFormat="1" applyFont="1" applyBorder="1"/>
    <xf numFmtId="1" fontId="18" fillId="0" borderId="12" xfId="0" applyNumberFormat="1" applyFont="1" applyBorder="1"/>
    <xf numFmtId="0" fontId="27" fillId="2" borderId="0" xfId="0" applyFont="1" applyFill="1" applyAlignment="1">
      <alignment horizontal="center"/>
    </xf>
    <xf numFmtId="0" fontId="27" fillId="0" borderId="0" xfId="0" applyFont="1" applyAlignment="1">
      <alignment horizontal="center"/>
    </xf>
    <xf numFmtId="0" fontId="27" fillId="3" borderId="0" xfId="0" applyFont="1" applyFill="1" applyAlignment="1">
      <alignment horizontal="center" vertical="center"/>
    </xf>
    <xf numFmtId="0" fontId="27" fillId="3" borderId="0" xfId="0" applyFont="1" applyFill="1" applyAlignment="1">
      <alignment horizontal="center"/>
    </xf>
    <xf numFmtId="0" fontId="28" fillId="0" borderId="0" xfId="0" applyFont="1" applyAlignment="1">
      <alignment horizontal="center"/>
    </xf>
    <xf numFmtId="0" fontId="19" fillId="0" borderId="0" xfId="0" applyFont="1" applyAlignment="1">
      <alignment horizontal="justify"/>
    </xf>
    <xf numFmtId="4" fontId="29" fillId="0" borderId="11" xfId="0" applyNumberFormat="1" applyFont="1" applyBorder="1" applyAlignment="1">
      <alignment horizontal="center"/>
    </xf>
    <xf numFmtId="0" fontId="18" fillId="4" borderId="0" xfId="0" applyFont="1" applyFill="1"/>
    <xf numFmtId="0" fontId="30" fillId="0" borderId="0" xfId="0" applyFont="1"/>
    <xf numFmtId="0" fontId="31" fillId="0" borderId="0" xfId="0" applyFont="1"/>
    <xf numFmtId="4" fontId="31" fillId="0" borderId="0" xfId="0" applyNumberFormat="1" applyFont="1" applyAlignment="1">
      <alignment horizontal="center"/>
    </xf>
    <xf numFmtId="165" fontId="31" fillId="0" borderId="0" xfId="1" applyFont="1" applyFill="1" applyBorder="1"/>
    <xf numFmtId="10" fontId="18" fillId="0" borderId="0" xfId="0" applyNumberFormat="1" applyFont="1"/>
    <xf numFmtId="0" fontId="18" fillId="0" borderId="11" xfId="3" applyFont="1" applyBorder="1" applyAlignment="1">
      <alignment horizontal="center"/>
    </xf>
    <xf numFmtId="4" fontId="18" fillId="0" borderId="11" xfId="3" applyNumberFormat="1" applyFont="1" applyBorder="1"/>
    <xf numFmtId="0" fontId="19" fillId="0" borderId="0" xfId="3" applyFont="1" applyAlignment="1">
      <alignment horizontal="justify"/>
    </xf>
    <xf numFmtId="4" fontId="18" fillId="0" borderId="11" xfId="0" applyNumberFormat="1" applyFont="1" applyBorder="1" applyProtection="1">
      <protection locked="0"/>
    </xf>
    <xf numFmtId="4" fontId="18" fillId="0" borderId="12" xfId="0" applyNumberFormat="1" applyFont="1" applyBorder="1" applyProtection="1">
      <protection locked="0"/>
    </xf>
    <xf numFmtId="3" fontId="18" fillId="0" borderId="11" xfId="0" applyNumberFormat="1" applyFont="1" applyBorder="1"/>
    <xf numFmtId="0" fontId="19" fillId="0" borderId="13" xfId="0" quotePrefix="1" applyFont="1" applyBorder="1" applyAlignment="1">
      <alignment horizontal="center" wrapText="1"/>
    </xf>
    <xf numFmtId="0" fontId="18" fillId="0" borderId="12" xfId="0" applyFont="1" applyBorder="1" applyAlignment="1">
      <alignment horizontal="center"/>
    </xf>
    <xf numFmtId="0" fontId="18" fillId="0" borderId="12" xfId="0" applyFont="1" applyBorder="1"/>
    <xf numFmtId="0" fontId="18" fillId="0" borderId="0" xfId="0" applyFont="1" applyAlignment="1">
      <alignment horizontal="left" wrapText="1"/>
    </xf>
    <xf numFmtId="0" fontId="18" fillId="0" borderId="0" xfId="0" quotePrefix="1" applyFont="1" applyAlignment="1">
      <alignment horizontal="left" wrapText="1"/>
    </xf>
    <xf numFmtId="0" fontId="32" fillId="2" borderId="0" xfId="0" applyFont="1" applyFill="1" applyAlignment="1">
      <alignment horizontal="center"/>
    </xf>
    <xf numFmtId="0" fontId="19" fillId="0" borderId="0" xfId="4" applyFont="1" applyAlignment="1">
      <alignment wrapText="1"/>
    </xf>
    <xf numFmtId="3" fontId="18" fillId="0" borderId="14" xfId="4" applyNumberFormat="1" applyFont="1" applyBorder="1"/>
    <xf numFmtId="0" fontId="18" fillId="0" borderId="14" xfId="4" applyFont="1" applyBorder="1" applyAlignment="1">
      <alignment horizontal="center"/>
    </xf>
    <xf numFmtId="4" fontId="19" fillId="0" borderId="11" xfId="4" applyNumberFormat="1" applyFont="1" applyBorder="1" applyAlignment="1">
      <alignment horizontal="right"/>
    </xf>
    <xf numFmtId="3" fontId="18" fillId="0" borderId="11" xfId="4" applyNumberFormat="1" applyFont="1" applyBorder="1"/>
    <xf numFmtId="0" fontId="18" fillId="0" borderId="11" xfId="4" applyFont="1" applyBorder="1" applyAlignment="1">
      <alignment horizontal="center"/>
    </xf>
    <xf numFmtId="0" fontId="32" fillId="2" borderId="0" xfId="4" applyFont="1" applyFill="1" applyAlignment="1">
      <alignment horizontal="center"/>
    </xf>
    <xf numFmtId="0" fontId="18" fillId="0" borderId="11" xfId="3" applyFont="1" applyBorder="1"/>
    <xf numFmtId="0" fontId="18" fillId="0" borderId="0" xfId="3" applyFont="1"/>
    <xf numFmtId="0" fontId="19" fillId="0" borderId="13" xfId="3" quotePrefix="1" applyFont="1" applyBorder="1" applyAlignment="1">
      <alignment horizontal="center" wrapText="1"/>
    </xf>
    <xf numFmtId="0" fontId="19" fillId="0" borderId="0" xfId="3" applyFont="1" applyAlignment="1">
      <alignment horizontal="center" vertical="center" wrapText="1"/>
    </xf>
    <xf numFmtId="4" fontId="19" fillId="0" borderId="11" xfId="0" applyNumberFormat="1" applyFont="1" applyBorder="1" applyAlignment="1">
      <alignment horizontal="center"/>
    </xf>
    <xf numFmtId="4" fontId="17" fillId="0" borderId="0" xfId="0" applyNumberFormat="1" applyFont="1" applyAlignment="1">
      <alignment horizontal="center"/>
    </xf>
    <xf numFmtId="4" fontId="22" fillId="0" borderId="0" xfId="0" applyNumberFormat="1" applyFont="1"/>
    <xf numFmtId="10" fontId="22" fillId="0" borderId="0" xfId="6" applyNumberFormat="1" applyFont="1" applyFill="1" applyBorder="1"/>
    <xf numFmtId="10" fontId="18" fillId="0" borderId="0" xfId="6" applyNumberFormat="1" applyFont="1" applyFill="1" applyBorder="1"/>
    <xf numFmtId="0" fontId="18" fillId="0" borderId="0" xfId="3" quotePrefix="1" applyFont="1" applyAlignment="1">
      <alignment wrapText="1"/>
    </xf>
    <xf numFmtId="14" fontId="33" fillId="0" borderId="0" xfId="0" applyNumberFormat="1" applyFont="1"/>
    <xf numFmtId="0" fontId="33" fillId="0" borderId="0" xfId="0" applyFont="1"/>
    <xf numFmtId="2" fontId="26" fillId="0" borderId="0" xfId="0" applyNumberFormat="1" applyFont="1"/>
    <xf numFmtId="0" fontId="22" fillId="0" borderId="0" xfId="0" applyFont="1" applyAlignment="1">
      <alignment horizontal="right"/>
    </xf>
    <xf numFmtId="0" fontId="26" fillId="0" borderId="0" xfId="0" applyFont="1"/>
    <xf numFmtId="0" fontId="23" fillId="3" borderId="0" xfId="0" applyFont="1" applyFill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0" fillId="0" borderId="0" xfId="0" applyFont="1" applyAlignment="1">
      <alignment horizontal="left" vertical="center" wrapText="1"/>
    </xf>
    <xf numFmtId="3" fontId="18" fillId="0" borderId="11" xfId="0" applyNumberFormat="1" applyFont="1" applyBorder="1" applyAlignment="1">
      <alignment vertical="center"/>
    </xf>
    <xf numFmtId="0" fontId="18" fillId="0" borderId="11" xfId="0" applyFont="1" applyBorder="1" applyAlignment="1">
      <alignment horizontal="center" vertical="center"/>
    </xf>
    <xf numFmtId="4" fontId="18" fillId="0" borderId="11" xfId="0" applyNumberFormat="1" applyFont="1" applyBorder="1" applyAlignment="1">
      <alignment vertical="center"/>
    </xf>
    <xf numFmtId="0" fontId="32" fillId="0" borderId="0" xfId="4" applyFont="1" applyAlignment="1">
      <alignment horizontal="center"/>
    </xf>
    <xf numFmtId="4" fontId="21" fillId="0" borderId="11" xfId="0" applyNumberFormat="1" applyFont="1" applyBorder="1" applyAlignment="1">
      <alignment horizontal="center"/>
    </xf>
    <xf numFmtId="0" fontId="19" fillId="0" borderId="11" xfId="0" applyFont="1" applyBorder="1" applyAlignment="1">
      <alignment horizontal="center"/>
    </xf>
    <xf numFmtId="0" fontId="19" fillId="0" borderId="0" xfId="0" applyFont="1" applyAlignment="1">
      <alignment horizontal="justify" vertical="center"/>
    </xf>
    <xf numFmtId="0" fontId="25" fillId="5" borderId="0" xfId="4" applyFont="1" applyFill="1" applyAlignment="1">
      <alignment horizontal="center" vertical="center"/>
    </xf>
    <xf numFmtId="0" fontId="1" fillId="6" borderId="15" xfId="4" applyFill="1" applyBorder="1"/>
    <xf numFmtId="0" fontId="1" fillId="6" borderId="16" xfId="4" applyFill="1" applyBorder="1"/>
    <xf numFmtId="0" fontId="1" fillId="5" borderId="16" xfId="4" applyFill="1" applyBorder="1"/>
    <xf numFmtId="0" fontId="1" fillId="5" borderId="17" xfId="4" applyFill="1" applyBorder="1"/>
    <xf numFmtId="0" fontId="1" fillId="6" borderId="18" xfId="4" applyFill="1" applyBorder="1"/>
    <xf numFmtId="0" fontId="1" fillId="6" borderId="0" xfId="4" applyFill="1"/>
    <xf numFmtId="0" fontId="1" fillId="5" borderId="0" xfId="4" applyFill="1"/>
    <xf numFmtId="0" fontId="1" fillId="5" borderId="19" xfId="4" applyFill="1" applyBorder="1"/>
    <xf numFmtId="0" fontId="8" fillId="6" borderId="18" xfId="4" applyFont="1" applyFill="1" applyBorder="1"/>
    <xf numFmtId="0" fontId="9" fillId="6" borderId="18" xfId="4" applyFont="1" applyFill="1" applyBorder="1"/>
    <xf numFmtId="0" fontId="11" fillId="6" borderId="18" xfId="4" applyFont="1" applyFill="1" applyBorder="1" applyAlignment="1">
      <alignment horizontal="left" indent="1"/>
    </xf>
    <xf numFmtId="0" fontId="1" fillId="6" borderId="0" xfId="4" applyFill="1" applyAlignment="1">
      <alignment horizontal="left" indent="1"/>
    </xf>
    <xf numFmtId="0" fontId="13" fillId="5" borderId="0" xfId="4" applyFont="1" applyFill="1"/>
    <xf numFmtId="0" fontId="14" fillId="6" borderId="18" xfId="4" applyFont="1" applyFill="1" applyBorder="1" applyAlignment="1">
      <alignment horizontal="left" indent="1"/>
    </xf>
    <xf numFmtId="0" fontId="1" fillId="6" borderId="20" xfId="4" applyFill="1" applyBorder="1"/>
    <xf numFmtId="0" fontId="1" fillId="6" borderId="21" xfId="4" applyFill="1" applyBorder="1"/>
    <xf numFmtId="0" fontId="1" fillId="5" borderId="21" xfId="4" applyFill="1" applyBorder="1"/>
    <xf numFmtId="0" fontId="1" fillId="5" borderId="22" xfId="4" applyFill="1" applyBorder="1"/>
    <xf numFmtId="0" fontId="34" fillId="0" borderId="0" xfId="0" applyFont="1" applyAlignment="1">
      <alignment horizontal="center"/>
    </xf>
    <xf numFmtId="0" fontId="19" fillId="0" borderId="0" xfId="0" quotePrefix="1" applyFont="1" applyAlignment="1">
      <alignment horizontal="center" wrapText="1"/>
    </xf>
    <xf numFmtId="4" fontId="19" fillId="0" borderId="11" xfId="0" applyNumberFormat="1" applyFont="1" applyBorder="1"/>
    <xf numFmtId="0" fontId="18" fillId="0" borderId="0" xfId="0" applyFont="1" applyAlignment="1">
      <alignment horizontal="left" wrapText="1" indent="1"/>
    </xf>
    <xf numFmtId="0" fontId="19" fillId="0" borderId="0" xfId="0" quotePrefix="1" applyFont="1" applyAlignment="1">
      <alignment horizontal="right" wrapText="1" indent="1"/>
    </xf>
    <xf numFmtId="4" fontId="35" fillId="0" borderId="11" xfId="0" applyNumberFormat="1" applyFont="1" applyBorder="1" applyAlignment="1">
      <alignment horizontal="center"/>
    </xf>
    <xf numFmtId="0" fontId="20" fillId="3" borderId="0" xfId="0" applyFont="1" applyFill="1" applyAlignment="1">
      <alignment horizontal="left" wrapText="1"/>
    </xf>
    <xf numFmtId="4" fontId="29" fillId="0" borderId="11" xfId="0" applyNumberFormat="1" applyFont="1" applyBorder="1" applyAlignment="1">
      <alignment horizontal="right"/>
    </xf>
    <xf numFmtId="4" fontId="35" fillId="0" borderId="11" xfId="0" applyNumberFormat="1" applyFont="1" applyBorder="1" applyAlignment="1">
      <alignment horizontal="right"/>
    </xf>
    <xf numFmtId="4" fontId="19" fillId="0" borderId="0" xfId="0" applyNumberFormat="1" applyFont="1" applyAlignment="1">
      <alignment wrapText="1"/>
    </xf>
    <xf numFmtId="0" fontId="34" fillId="0" borderId="1" xfId="3" applyFont="1" applyBorder="1" applyAlignment="1">
      <alignment horizontal="center"/>
    </xf>
    <xf numFmtId="4" fontId="29" fillId="0" borderId="23" xfId="3" applyNumberFormat="1" applyFont="1" applyBorder="1" applyAlignment="1">
      <alignment horizontal="center"/>
    </xf>
    <xf numFmtId="0" fontId="27" fillId="0" borderId="0" xfId="4" applyFont="1" applyAlignment="1">
      <alignment horizontal="center"/>
    </xf>
    <xf numFmtId="0" fontId="18" fillId="0" borderId="0" xfId="4" applyFont="1" applyAlignment="1">
      <alignment wrapText="1"/>
    </xf>
    <xf numFmtId="1" fontId="18" fillId="0" borderId="11" xfId="4" applyNumberFormat="1" applyFont="1" applyBorder="1"/>
    <xf numFmtId="4" fontId="18" fillId="0" borderId="11" xfId="4" applyNumberFormat="1" applyFont="1" applyBorder="1"/>
    <xf numFmtId="0" fontId="18" fillId="0" borderId="0" xfId="4" applyFont="1"/>
    <xf numFmtId="0" fontId="27" fillId="0" borderId="0" xfId="4" applyFont="1" applyAlignment="1">
      <alignment horizontal="center" vertical="center"/>
    </xf>
    <xf numFmtId="0" fontId="36" fillId="0" borderId="0" xfId="4" applyFont="1" applyAlignment="1">
      <alignment horizontal="justify"/>
    </xf>
    <xf numFmtId="0" fontId="18" fillId="0" borderId="11" xfId="4" applyFont="1" applyBorder="1"/>
    <xf numFmtId="0" fontId="18" fillId="0" borderId="0" xfId="4" quotePrefix="1" applyFont="1" applyAlignment="1">
      <alignment horizontal="left" wrapText="1" indent="1"/>
    </xf>
    <xf numFmtId="0" fontId="18" fillId="0" borderId="0" xfId="4" applyFont="1" applyAlignment="1">
      <alignment horizontal="justify"/>
    </xf>
    <xf numFmtId="0" fontId="19" fillId="0" borderId="0" xfId="4" applyFont="1" applyAlignment="1">
      <alignment horizontal="justify"/>
    </xf>
    <xf numFmtId="4" fontId="18" fillId="7" borderId="0" xfId="0" applyNumberFormat="1" applyFont="1" applyFill="1"/>
    <xf numFmtId="4" fontId="18" fillId="8" borderId="0" xfId="0" applyNumberFormat="1" applyFont="1" applyFill="1"/>
    <xf numFmtId="4" fontId="18" fillId="9" borderId="0" xfId="0" applyNumberFormat="1" applyFont="1" applyFill="1"/>
    <xf numFmtId="0" fontId="18" fillId="0" borderId="0" xfId="3" quotePrefix="1" applyFont="1" applyAlignment="1">
      <alignment horizontal="left" wrapText="1" indent="1"/>
    </xf>
    <xf numFmtId="0" fontId="27" fillId="0" borderId="1" xfId="3" applyFont="1" applyBorder="1" applyAlignment="1">
      <alignment horizontal="center"/>
    </xf>
    <xf numFmtId="4" fontId="18" fillId="0" borderId="23" xfId="3" applyNumberFormat="1" applyFont="1" applyBorder="1"/>
    <xf numFmtId="0" fontId="37" fillId="0" borderId="11" xfId="0" applyFont="1" applyBorder="1" applyAlignment="1">
      <alignment horizontal="center"/>
    </xf>
    <xf numFmtId="0" fontId="18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166" fontId="18" fillId="0" borderId="0" xfId="2" applyNumberFormat="1" applyFont="1" applyFill="1" applyAlignment="1">
      <alignment horizontal="center" vertical="center"/>
    </xf>
    <xf numFmtId="9" fontId="18" fillId="0" borderId="0" xfId="6" applyFont="1" applyFill="1" applyAlignment="1">
      <alignment horizontal="center" vertical="center"/>
    </xf>
    <xf numFmtId="0" fontId="27" fillId="0" borderId="8" xfId="0" applyFont="1" applyBorder="1" applyAlignment="1">
      <alignment horizontal="center"/>
    </xf>
    <xf numFmtId="0" fontId="18" fillId="0" borderId="9" xfId="0" applyFont="1" applyBorder="1" applyAlignment="1">
      <alignment horizontal="left" wrapText="1"/>
    </xf>
    <xf numFmtId="0" fontId="18" fillId="0" borderId="10" xfId="0" applyFont="1" applyBorder="1"/>
    <xf numFmtId="0" fontId="18" fillId="0" borderId="10" xfId="0" applyFont="1" applyBorder="1" applyAlignment="1">
      <alignment horizontal="center"/>
    </xf>
    <xf numFmtId="4" fontId="18" fillId="0" borderId="10" xfId="0" applyNumberFormat="1" applyFont="1" applyBorder="1" applyProtection="1">
      <protection locked="0"/>
    </xf>
    <xf numFmtId="4" fontId="18" fillId="0" borderId="27" xfId="0" applyNumberFormat="1" applyFont="1" applyBorder="1"/>
    <xf numFmtId="0" fontId="37" fillId="0" borderId="0" xfId="0" applyFont="1"/>
    <xf numFmtId="0" fontId="18" fillId="0" borderId="9" xfId="0" quotePrefix="1" applyFont="1" applyBorder="1" applyAlignment="1">
      <alignment horizontal="left" wrapText="1" indent="1"/>
    </xf>
    <xf numFmtId="0" fontId="37" fillId="4" borderId="0" xfId="0" applyFont="1" applyFill="1"/>
    <xf numFmtId="4" fontId="18" fillId="0" borderId="10" xfId="0" applyNumberFormat="1" applyFont="1" applyBorder="1"/>
    <xf numFmtId="4" fontId="18" fillId="0" borderId="28" xfId="0" applyNumberFormat="1" applyFont="1" applyBorder="1"/>
    <xf numFmtId="0" fontId="2" fillId="0" borderId="9" xfId="0" applyFont="1" applyBorder="1" applyAlignment="1">
      <alignment wrapText="1"/>
    </xf>
    <xf numFmtId="3" fontId="2" fillId="0" borderId="9" xfId="0" applyNumberFormat="1" applyFont="1" applyBorder="1"/>
    <xf numFmtId="0" fontId="2" fillId="0" borderId="10" xfId="0" applyFont="1" applyBorder="1" applyAlignment="1">
      <alignment horizontal="center"/>
    </xf>
    <xf numFmtId="4" fontId="2" fillId="0" borderId="10" xfId="0" applyNumberFormat="1" applyFont="1" applyBorder="1"/>
    <xf numFmtId="0" fontId="2" fillId="0" borderId="9" xfId="0" quotePrefix="1" applyFont="1" applyBorder="1" applyAlignment="1">
      <alignment horizontal="left" wrapText="1" indent="1"/>
    </xf>
    <xf numFmtId="0" fontId="2" fillId="0" borderId="9" xfId="0" applyFont="1" applyBorder="1"/>
    <xf numFmtId="0" fontId="2" fillId="0" borderId="0" xfId="0" applyFont="1" applyAlignment="1">
      <alignment horizontal="left" wrapText="1"/>
    </xf>
    <xf numFmtId="0" fontId="2" fillId="0" borderId="10" xfId="0" applyFont="1" applyBorder="1"/>
    <xf numFmtId="4" fontId="29" fillId="0" borderId="28" xfId="0" applyNumberFormat="1" applyFont="1" applyBorder="1" applyAlignment="1">
      <alignment horizontal="center"/>
    </xf>
    <xf numFmtId="0" fontId="18" fillId="0" borderId="0" xfId="0" quotePrefix="1" applyFont="1" applyAlignment="1">
      <alignment horizontal="left" vertical="center" wrapText="1"/>
    </xf>
    <xf numFmtId="0" fontId="3" fillId="0" borderId="9" xfId="0" applyFont="1" applyBorder="1" applyAlignment="1">
      <alignment horizontal="left" wrapText="1"/>
    </xf>
    <xf numFmtId="3" fontId="2" fillId="0" borderId="10" xfId="0" applyNumberFormat="1" applyFont="1" applyBorder="1"/>
    <xf numFmtId="4" fontId="29" fillId="0" borderId="27" xfId="0" applyNumberFormat="1" applyFont="1" applyBorder="1" applyAlignment="1">
      <alignment horizontal="center"/>
    </xf>
    <xf numFmtId="0" fontId="3" fillId="0" borderId="0" xfId="0" applyFont="1" applyAlignment="1">
      <alignment horizontal="left" wrapText="1"/>
    </xf>
    <xf numFmtId="0" fontId="2" fillId="0" borderId="0" xfId="0" quotePrefix="1" applyFont="1" applyAlignment="1">
      <alignment horizontal="left" wrapText="1"/>
    </xf>
    <xf numFmtId="0" fontId="2" fillId="0" borderId="0" xfId="0" quotePrefix="1" applyFont="1" applyAlignment="1">
      <alignment horizontal="left" wrapText="1" indent="1"/>
    </xf>
    <xf numFmtId="4" fontId="30" fillId="0" borderId="0" xfId="0" applyNumberFormat="1" applyFont="1" applyAlignment="1">
      <alignment vertical="center"/>
    </xf>
    <xf numFmtId="0" fontId="30" fillId="0" borderId="0" xfId="0" applyFont="1" applyAlignment="1">
      <alignment vertical="center"/>
    </xf>
    <xf numFmtId="0" fontId="18" fillId="0" borderId="29" xfId="0" applyFont="1" applyBorder="1"/>
    <xf numFmtId="0" fontId="18" fillId="0" borderId="29" xfId="0" applyFont="1" applyBorder="1" applyAlignment="1">
      <alignment horizontal="center"/>
    </xf>
    <xf numFmtId="4" fontId="18" fillId="0" borderId="29" xfId="0" applyNumberFormat="1" applyFont="1" applyBorder="1"/>
    <xf numFmtId="0" fontId="38" fillId="4" borderId="0" xfId="0" applyFont="1" applyFill="1"/>
    <xf numFmtId="0" fontId="2" fillId="0" borderId="0" xfId="4" quotePrefix="1" applyFont="1" applyAlignment="1">
      <alignment horizontal="left" wrapText="1" indent="1"/>
    </xf>
    <xf numFmtId="0" fontId="2" fillId="0" borderId="10" xfId="4" applyFont="1" applyBorder="1"/>
    <xf numFmtId="0" fontId="2" fillId="0" borderId="10" xfId="4" applyFont="1" applyBorder="1" applyAlignment="1">
      <alignment horizontal="center"/>
    </xf>
    <xf numFmtId="4" fontId="2" fillId="0" borderId="10" xfId="4" applyNumberFormat="1" applyFont="1" applyBorder="1" applyProtection="1">
      <protection locked="0"/>
    </xf>
    <xf numFmtId="0" fontId="2" fillId="0" borderId="9" xfId="4" quotePrefix="1" applyFont="1" applyBorder="1" applyAlignment="1">
      <alignment horizontal="left" wrapText="1" indent="1"/>
    </xf>
    <xf numFmtId="0" fontId="2" fillId="0" borderId="9" xfId="4" applyFont="1" applyBorder="1"/>
    <xf numFmtId="4" fontId="2" fillId="0" borderId="10" xfId="4" applyNumberFormat="1" applyFont="1" applyBorder="1"/>
    <xf numFmtId="4" fontId="35" fillId="0" borderId="28" xfId="0" applyNumberFormat="1" applyFont="1" applyBorder="1" applyAlignment="1">
      <alignment horizontal="center"/>
    </xf>
    <xf numFmtId="0" fontId="2" fillId="0" borderId="9" xfId="0" quotePrefix="1" applyFont="1" applyBorder="1" applyAlignment="1">
      <alignment horizontal="left" wrapText="1"/>
    </xf>
    <xf numFmtId="0" fontId="2" fillId="0" borderId="0" xfId="0" applyFont="1" applyAlignment="1">
      <alignment wrapText="1"/>
    </xf>
    <xf numFmtId="3" fontId="2" fillId="0" borderId="10" xfId="0" applyNumberFormat="1" applyFont="1" applyBorder="1" applyAlignment="1">
      <alignment horizontal="right"/>
    </xf>
    <xf numFmtId="4" fontId="30" fillId="0" borderId="0" xfId="0" applyNumberFormat="1" applyFont="1"/>
    <xf numFmtId="0" fontId="2" fillId="0" borderId="7" xfId="0" applyFont="1" applyBorder="1"/>
    <xf numFmtId="4" fontId="19" fillId="0" borderId="28" xfId="0" applyNumberFormat="1" applyFont="1" applyBorder="1"/>
    <xf numFmtId="4" fontId="18" fillId="0" borderId="28" xfId="0" applyNumberFormat="1" applyFont="1" applyBorder="1" applyAlignment="1">
      <alignment horizontal="right"/>
    </xf>
    <xf numFmtId="4" fontId="19" fillId="0" borderId="30" xfId="0" applyNumberFormat="1" applyFont="1" applyBorder="1"/>
    <xf numFmtId="4" fontId="18" fillId="9" borderId="0" xfId="0" applyNumberFormat="1" applyFont="1" applyFill="1" applyProtection="1">
      <protection locked="0"/>
    </xf>
    <xf numFmtId="4" fontId="18" fillId="7" borderId="0" xfId="0" applyNumberFormat="1" applyFont="1" applyFill="1" applyAlignment="1">
      <alignment horizontal="right"/>
    </xf>
    <xf numFmtId="4" fontId="18" fillId="8" borderId="0" xfId="0" applyNumberFormat="1" applyFont="1" applyFill="1" applyAlignment="1">
      <alignment horizontal="right"/>
    </xf>
    <xf numFmtId="4" fontId="18" fillId="9" borderId="0" xfId="0" applyNumberFormat="1" applyFont="1" applyFill="1" applyAlignment="1">
      <alignment horizontal="right"/>
    </xf>
    <xf numFmtId="0" fontId="19" fillId="0" borderId="0" xfId="4" applyFont="1" applyAlignment="1">
      <alignment horizontal="center" vertical="center" wrapText="1"/>
    </xf>
    <xf numFmtId="0" fontId="23" fillId="0" borderId="0" xfId="4" applyFont="1" applyAlignment="1">
      <alignment horizontal="center"/>
    </xf>
    <xf numFmtId="0" fontId="19" fillId="0" borderId="13" xfId="4" quotePrefix="1" applyFont="1" applyBorder="1" applyAlignment="1">
      <alignment horizontal="center" wrapText="1"/>
    </xf>
    <xf numFmtId="0" fontId="18" fillId="0" borderId="12" xfId="4" applyFont="1" applyBorder="1"/>
    <xf numFmtId="0" fontId="18" fillId="0" borderId="12" xfId="4" applyFont="1" applyBorder="1" applyAlignment="1">
      <alignment horizontal="center"/>
    </xf>
    <xf numFmtId="4" fontId="18" fillId="0" borderId="12" xfId="4" applyNumberFormat="1" applyFont="1" applyBorder="1"/>
    <xf numFmtId="4" fontId="19" fillId="0" borderId="12" xfId="4" applyNumberFormat="1" applyFont="1" applyBorder="1"/>
    <xf numFmtId="0" fontId="6" fillId="0" borderId="0" xfId="4" applyFont="1" applyAlignment="1">
      <alignment horizontal="center" vertical="center" wrapText="1"/>
    </xf>
    <xf numFmtId="0" fontId="6" fillId="0" borderId="19" xfId="4" applyFont="1" applyBorder="1" applyAlignment="1">
      <alignment horizontal="center" vertical="center" wrapText="1"/>
    </xf>
    <xf numFmtId="0" fontId="25" fillId="5" borderId="6" xfId="4" applyFont="1" applyFill="1" applyBorder="1" applyAlignment="1">
      <alignment horizontal="center" vertical="center"/>
    </xf>
    <xf numFmtId="0" fontId="25" fillId="5" borderId="7" xfId="4" applyFont="1" applyFill="1" applyBorder="1" applyAlignment="1">
      <alignment horizontal="center" vertical="center"/>
    </xf>
    <xf numFmtId="0" fontId="1" fillId="5" borderId="2" xfId="4" applyFill="1" applyBorder="1" applyAlignment="1">
      <alignment horizontal="center" vertical="center"/>
    </xf>
    <xf numFmtId="0" fontId="1" fillId="5" borderId="3" xfId="4" applyFill="1" applyBorder="1" applyAlignment="1">
      <alignment horizontal="center" vertical="center"/>
    </xf>
    <xf numFmtId="0" fontId="1" fillId="5" borderId="4" xfId="4" applyFill="1" applyBorder="1" applyAlignment="1">
      <alignment horizontal="center" vertical="center"/>
    </xf>
    <xf numFmtId="0" fontId="1" fillId="5" borderId="5" xfId="4" applyFill="1" applyBorder="1" applyAlignment="1">
      <alignment horizontal="center" vertical="center"/>
    </xf>
    <xf numFmtId="0" fontId="15" fillId="5" borderId="0" xfId="4" applyFont="1" applyFill="1" applyAlignment="1">
      <alignment horizontal="center" vertical="center"/>
    </xf>
    <xf numFmtId="0" fontId="15" fillId="5" borderId="19" xfId="4" applyFont="1" applyFill="1" applyBorder="1" applyAlignment="1">
      <alignment horizontal="center" vertical="center"/>
    </xf>
    <xf numFmtId="0" fontId="15" fillId="5" borderId="2" xfId="4" applyFont="1" applyFill="1" applyBorder="1" applyAlignment="1">
      <alignment horizontal="center" vertical="center"/>
    </xf>
    <xf numFmtId="0" fontId="15" fillId="5" borderId="3" xfId="4" applyFont="1" applyFill="1" applyBorder="1" applyAlignment="1">
      <alignment horizontal="center" vertical="center"/>
    </xf>
    <xf numFmtId="0" fontId="15" fillId="5" borderId="4" xfId="4" applyFont="1" applyFill="1" applyBorder="1" applyAlignment="1">
      <alignment horizontal="center" vertical="center"/>
    </xf>
    <xf numFmtId="0" fontId="15" fillId="5" borderId="5" xfId="4" applyFont="1" applyFill="1" applyBorder="1" applyAlignment="1">
      <alignment horizontal="center" vertical="center"/>
    </xf>
    <xf numFmtId="0" fontId="25" fillId="5" borderId="26" xfId="4" applyFont="1" applyFill="1" applyBorder="1" applyAlignment="1">
      <alignment horizontal="center" vertical="center"/>
    </xf>
    <xf numFmtId="0" fontId="25" fillId="5" borderId="25" xfId="4" applyFont="1" applyFill="1" applyBorder="1" applyAlignment="1">
      <alignment horizontal="center" vertical="center"/>
    </xf>
    <xf numFmtId="0" fontId="6" fillId="5" borderId="0" xfId="4" applyFont="1" applyFill="1" applyAlignment="1">
      <alignment horizontal="center"/>
    </xf>
    <xf numFmtId="0" fontId="6" fillId="5" borderId="19" xfId="4" applyFont="1" applyFill="1" applyBorder="1" applyAlignment="1">
      <alignment horizontal="center"/>
    </xf>
    <xf numFmtId="0" fontId="7" fillId="5" borderId="0" xfId="4" applyFont="1" applyFill="1" applyAlignment="1">
      <alignment horizontal="center" vertical="center"/>
    </xf>
    <xf numFmtId="0" fontId="7" fillId="5" borderId="19" xfId="4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12" fillId="6" borderId="18" xfId="4" applyFont="1" applyFill="1" applyBorder="1" applyAlignment="1">
      <alignment horizontal="left" wrapText="1"/>
    </xf>
    <xf numFmtId="0" fontId="12" fillId="6" borderId="0" xfId="4" applyFont="1" applyFill="1" applyAlignment="1">
      <alignment horizontal="left" wrapText="1"/>
    </xf>
    <xf numFmtId="0" fontId="12" fillId="6" borderId="18" xfId="4" applyFont="1" applyFill="1" applyBorder="1" applyAlignment="1">
      <alignment horizontal="left" wrapText="1" indent="1"/>
    </xf>
    <xf numFmtId="0" fontId="12" fillId="6" borderId="0" xfId="4" applyFont="1" applyFill="1" applyAlignment="1">
      <alignment horizontal="left" wrapText="1" indent="1"/>
    </xf>
    <xf numFmtId="0" fontId="10" fillId="0" borderId="0" xfId="4" applyFont="1" applyAlignment="1">
      <alignment horizontal="center" vertical="center"/>
    </xf>
    <xf numFmtId="0" fontId="10" fillId="0" borderId="19" xfId="4" applyFont="1" applyBorder="1" applyAlignment="1">
      <alignment horizontal="center" vertical="center"/>
    </xf>
    <xf numFmtId="0" fontId="25" fillId="5" borderId="24" xfId="4" applyFont="1" applyFill="1" applyBorder="1" applyAlignment="1">
      <alignment horizontal="center" vertical="center"/>
    </xf>
    <xf numFmtId="49" fontId="1" fillId="5" borderId="2" xfId="4" applyNumberFormat="1" applyFill="1" applyBorder="1" applyAlignment="1">
      <alignment horizontal="center" vertical="center"/>
    </xf>
    <xf numFmtId="49" fontId="1" fillId="5" borderId="3" xfId="4" applyNumberFormat="1" applyFill="1" applyBorder="1" applyAlignment="1">
      <alignment horizontal="center" vertical="center"/>
    </xf>
    <xf numFmtId="49" fontId="1" fillId="5" borderId="4" xfId="4" applyNumberFormat="1" applyFill="1" applyBorder="1" applyAlignment="1">
      <alignment horizontal="center" vertical="center"/>
    </xf>
    <xf numFmtId="49" fontId="1" fillId="5" borderId="5" xfId="4" applyNumberFormat="1" applyFill="1" applyBorder="1" applyAlignment="1">
      <alignment horizontal="center" vertical="center"/>
    </xf>
    <xf numFmtId="0" fontId="5" fillId="0" borderId="0" xfId="0" quotePrefix="1" applyFont="1" applyAlignment="1">
      <alignment horizontal="center" vertical="center" wrapText="1"/>
    </xf>
  </cellXfs>
  <cellStyles count="7">
    <cellStyle name="Milliers" xfId="1" builtinId="3"/>
    <cellStyle name="Monétaire" xfId="2" builtinId="4"/>
    <cellStyle name="Normal" xfId="0" builtinId="0"/>
    <cellStyle name="Normal 2" xfId="3" xr:uid="{8D7FC358-08F9-4DE8-8E6D-BADA22B6108E}"/>
    <cellStyle name="Normal 2 2" xfId="4" xr:uid="{5C51D9D1-5BC5-4EA6-B7DF-51BDA7475893}"/>
    <cellStyle name="Normal 3" xfId="5" xr:uid="{55EE4625-ECB5-4C40-A0A3-69A5AEEEF462}"/>
    <cellStyle name="Pourcentage" xfId="6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151448</xdr:colOff>
      <xdr:row>40</xdr:row>
      <xdr:rowOff>108026</xdr:rowOff>
    </xdr:from>
    <xdr:to>
      <xdr:col>7</xdr:col>
      <xdr:colOff>501077</xdr:colOff>
      <xdr:row>42</xdr:row>
      <xdr:rowOff>26175</xdr:rowOff>
    </xdr:to>
    <xdr:sp macro="" textlink="">
      <xdr:nvSpPr>
        <xdr:cNvPr id="8" name="ZoneTexte 7">
          <a:extLst>
            <a:ext uri="{FF2B5EF4-FFF2-40B4-BE49-F238E27FC236}">
              <a16:creationId xmlns:a16="http://schemas.microsoft.com/office/drawing/2014/main" id="{D2B24143-85D8-4709-8A58-35DE62CAE0EA}"/>
            </a:ext>
          </a:extLst>
        </xdr:cNvPr>
        <xdr:cNvSpPr txBox="1"/>
      </xdr:nvSpPr>
      <xdr:spPr>
        <a:xfrm>
          <a:off x="2005014" y="7057466"/>
          <a:ext cx="4268019" cy="583843"/>
        </a:xfrm>
        <a:prstGeom prst="rect">
          <a:avLst/>
        </a:prstGeom>
        <a:solidFill>
          <a:schemeClr val="accent3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fr-FR" sz="2800" b="1">
              <a:latin typeface="Trebuchet MS" panose="020B0603020202020204" pitchFamily="34" charset="0"/>
            </a:rPr>
            <a:t>DPGF</a:t>
          </a:r>
        </a:p>
      </xdr:txBody>
    </xdr:sp>
    <xdr:clientData/>
  </xdr:twoCellAnchor>
  <xdr:twoCellAnchor editAs="oneCell">
    <xdr:from>
      <xdr:col>2</xdr:col>
      <xdr:colOff>338138</xdr:colOff>
      <xdr:row>45</xdr:row>
      <xdr:rowOff>66675</xdr:rowOff>
    </xdr:from>
    <xdr:to>
      <xdr:col>4</xdr:col>
      <xdr:colOff>266700</xdr:colOff>
      <xdr:row>53</xdr:row>
      <xdr:rowOff>85725</xdr:rowOff>
    </xdr:to>
    <xdr:pic>
      <xdr:nvPicPr>
        <xdr:cNvPr id="2034" name="Image 20">
          <a:extLst>
            <a:ext uri="{FF2B5EF4-FFF2-40B4-BE49-F238E27FC236}">
              <a16:creationId xmlns:a16="http://schemas.microsoft.com/office/drawing/2014/main" id="{2DADC684-CE8B-12F9-0791-E7B434C7DB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0" y="8763000"/>
          <a:ext cx="1504950" cy="13287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145</xdr:row>
      <xdr:rowOff>19050</xdr:rowOff>
    </xdr:from>
    <xdr:to>
      <xdr:col>4</xdr:col>
      <xdr:colOff>0</xdr:colOff>
      <xdr:row>146</xdr:row>
      <xdr:rowOff>0</xdr:rowOff>
    </xdr:to>
    <xdr:sp macro="" textlink="">
      <xdr:nvSpPr>
        <xdr:cNvPr id="8228" name="AutoShape 9">
          <a:extLst>
            <a:ext uri="{FF2B5EF4-FFF2-40B4-BE49-F238E27FC236}">
              <a16:creationId xmlns:a16="http://schemas.microsoft.com/office/drawing/2014/main" id="{55AA81AA-C6E8-2B42-4AC7-3207E0AEC669}"/>
            </a:ext>
          </a:extLst>
        </xdr:cNvPr>
        <xdr:cNvSpPr>
          <a:spLocks/>
        </xdr:cNvSpPr>
      </xdr:nvSpPr>
      <xdr:spPr bwMode="auto">
        <a:xfrm>
          <a:off x="5534025" y="26474738"/>
          <a:ext cx="0" cy="147637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0</xdr:colOff>
      <xdr:row>146</xdr:row>
      <xdr:rowOff>19050</xdr:rowOff>
    </xdr:from>
    <xdr:to>
      <xdr:col>4</xdr:col>
      <xdr:colOff>0</xdr:colOff>
      <xdr:row>147</xdr:row>
      <xdr:rowOff>0</xdr:rowOff>
    </xdr:to>
    <xdr:sp macro="" textlink="">
      <xdr:nvSpPr>
        <xdr:cNvPr id="8229" name="AutoShape 9">
          <a:extLst>
            <a:ext uri="{FF2B5EF4-FFF2-40B4-BE49-F238E27FC236}">
              <a16:creationId xmlns:a16="http://schemas.microsoft.com/office/drawing/2014/main" id="{F705FE64-D1B8-F41C-B88C-D2253E131D46}"/>
            </a:ext>
          </a:extLst>
        </xdr:cNvPr>
        <xdr:cNvSpPr>
          <a:spLocks/>
        </xdr:cNvSpPr>
      </xdr:nvSpPr>
      <xdr:spPr bwMode="auto">
        <a:xfrm>
          <a:off x="5534025" y="26641425"/>
          <a:ext cx="0" cy="147638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0</xdr:colOff>
      <xdr:row>144</xdr:row>
      <xdr:rowOff>19050</xdr:rowOff>
    </xdr:from>
    <xdr:to>
      <xdr:col>4</xdr:col>
      <xdr:colOff>0</xdr:colOff>
      <xdr:row>145</xdr:row>
      <xdr:rowOff>0</xdr:rowOff>
    </xdr:to>
    <xdr:sp macro="" textlink="">
      <xdr:nvSpPr>
        <xdr:cNvPr id="8230" name="AutoShape 9">
          <a:extLst>
            <a:ext uri="{FF2B5EF4-FFF2-40B4-BE49-F238E27FC236}">
              <a16:creationId xmlns:a16="http://schemas.microsoft.com/office/drawing/2014/main" id="{3E2F4267-3DAC-69A8-E3AB-E4B2DDAD9291}"/>
            </a:ext>
          </a:extLst>
        </xdr:cNvPr>
        <xdr:cNvSpPr>
          <a:spLocks/>
        </xdr:cNvSpPr>
      </xdr:nvSpPr>
      <xdr:spPr bwMode="auto">
        <a:xfrm>
          <a:off x="5534025" y="26308050"/>
          <a:ext cx="0" cy="147638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0</xdr:colOff>
      <xdr:row>147</xdr:row>
      <xdr:rowOff>19050</xdr:rowOff>
    </xdr:from>
    <xdr:to>
      <xdr:col>4</xdr:col>
      <xdr:colOff>0</xdr:colOff>
      <xdr:row>148</xdr:row>
      <xdr:rowOff>0</xdr:rowOff>
    </xdr:to>
    <xdr:sp macro="" textlink="">
      <xdr:nvSpPr>
        <xdr:cNvPr id="8231" name="AutoShape 9">
          <a:extLst>
            <a:ext uri="{FF2B5EF4-FFF2-40B4-BE49-F238E27FC236}">
              <a16:creationId xmlns:a16="http://schemas.microsoft.com/office/drawing/2014/main" id="{D0342E17-8776-C108-1223-04FAB6B51F65}"/>
            </a:ext>
          </a:extLst>
        </xdr:cNvPr>
        <xdr:cNvSpPr>
          <a:spLocks/>
        </xdr:cNvSpPr>
      </xdr:nvSpPr>
      <xdr:spPr bwMode="auto">
        <a:xfrm>
          <a:off x="5534025" y="26808113"/>
          <a:ext cx="0" cy="147637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ABA0FD-CB40-4396-A35D-B95940FE6856}">
  <dimension ref="A1:H55"/>
  <sheetViews>
    <sheetView zoomScale="85" zoomScaleNormal="85" workbookViewId="0">
      <selection activeCell="G51" sqref="G51:H52"/>
    </sheetView>
  </sheetViews>
  <sheetFormatPr baseColWidth="10" defaultRowHeight="12.75" x14ac:dyDescent="0.35"/>
  <cols>
    <col min="2" max="2" width="15.265625" customWidth="1"/>
    <col min="4" max="4" width="11.3984375" customWidth="1"/>
    <col min="7" max="8" width="11.3984375" customWidth="1"/>
  </cols>
  <sheetData>
    <row r="1" spans="1:8" ht="14.25" customHeight="1" x14ac:dyDescent="0.35">
      <c r="A1" s="109"/>
      <c r="B1" s="110"/>
      <c r="C1" s="111"/>
      <c r="D1" s="111"/>
      <c r="E1" s="111"/>
      <c r="F1" s="111"/>
      <c r="G1" s="111"/>
      <c r="H1" s="112"/>
    </row>
    <row r="2" spans="1:8" ht="16.5" customHeight="1" x14ac:dyDescent="0.35">
      <c r="A2" s="113"/>
      <c r="B2" s="114"/>
      <c r="C2" s="221" t="s">
        <v>178</v>
      </c>
      <c r="D2" s="221"/>
      <c r="E2" s="221"/>
      <c r="F2" s="221"/>
      <c r="G2" s="221"/>
      <c r="H2" s="222"/>
    </row>
    <row r="3" spans="1:8" ht="12.75" customHeight="1" x14ac:dyDescent="0.35">
      <c r="A3" s="113"/>
      <c r="B3" s="114"/>
      <c r="C3" s="221" t="s">
        <v>82</v>
      </c>
      <c r="D3" s="221"/>
      <c r="E3" s="221"/>
      <c r="F3" s="221"/>
      <c r="G3" s="221"/>
      <c r="H3" s="222"/>
    </row>
    <row r="4" spans="1:8" ht="12.75" customHeight="1" x14ac:dyDescent="0.35">
      <c r="A4" s="113"/>
      <c r="B4" s="114"/>
      <c r="C4" s="221" t="s">
        <v>82</v>
      </c>
      <c r="D4" s="221"/>
      <c r="E4" s="221"/>
      <c r="F4" s="221"/>
      <c r="G4" s="221"/>
      <c r="H4" s="222"/>
    </row>
    <row r="5" spans="1:8" ht="12.75" customHeight="1" x14ac:dyDescent="0.35">
      <c r="A5" s="113"/>
      <c r="B5" s="114"/>
      <c r="C5" s="221" t="s">
        <v>82</v>
      </c>
      <c r="D5" s="221"/>
      <c r="E5" s="221"/>
      <c r="F5" s="221"/>
      <c r="G5" s="221"/>
      <c r="H5" s="222"/>
    </row>
    <row r="6" spans="1:8" ht="12.75" customHeight="1" x14ac:dyDescent="0.35">
      <c r="A6" s="113"/>
      <c r="B6" s="114"/>
      <c r="C6" s="221" t="s">
        <v>179</v>
      </c>
      <c r="D6" s="221"/>
      <c r="E6" s="221"/>
      <c r="F6" s="221"/>
      <c r="G6" s="221"/>
      <c r="H6" s="222"/>
    </row>
    <row r="7" spans="1:8" ht="25.5" customHeight="1" x14ac:dyDescent="0.35">
      <c r="A7" s="113"/>
      <c r="B7" s="114"/>
      <c r="C7" s="221" t="s">
        <v>83</v>
      </c>
      <c r="D7" s="221"/>
      <c r="E7" s="221"/>
      <c r="F7" s="221"/>
      <c r="G7" s="221"/>
      <c r="H7" s="222"/>
    </row>
    <row r="8" spans="1:8" x14ac:dyDescent="0.35">
      <c r="A8" s="113"/>
      <c r="B8" s="114"/>
      <c r="C8" s="115"/>
      <c r="D8" s="115"/>
      <c r="E8" s="115"/>
      <c r="F8" s="115"/>
      <c r="G8" s="115"/>
      <c r="H8" s="116"/>
    </row>
    <row r="9" spans="1:8" x14ac:dyDescent="0.35">
      <c r="A9" s="113"/>
      <c r="B9" s="114"/>
      <c r="C9" s="115"/>
      <c r="D9" s="115"/>
      <c r="E9" s="115"/>
      <c r="F9" s="115"/>
      <c r="G9" s="115"/>
      <c r="H9" s="116"/>
    </row>
    <row r="10" spans="1:8" x14ac:dyDescent="0.35">
      <c r="A10" s="113"/>
      <c r="B10" s="114"/>
      <c r="C10" s="115"/>
      <c r="D10" s="115"/>
      <c r="E10" s="115"/>
      <c r="F10" s="115"/>
      <c r="G10" s="115"/>
      <c r="H10" s="116"/>
    </row>
    <row r="11" spans="1:8" x14ac:dyDescent="0.35">
      <c r="A11" s="113"/>
      <c r="B11" s="114"/>
      <c r="C11" s="115"/>
      <c r="D11" s="115"/>
      <c r="E11" s="115"/>
      <c r="F11" s="115"/>
      <c r="G11" s="115"/>
      <c r="H11" s="116"/>
    </row>
    <row r="12" spans="1:8" x14ac:dyDescent="0.35">
      <c r="A12" s="113"/>
      <c r="B12" s="114"/>
      <c r="C12" s="115"/>
      <c r="D12" s="115"/>
      <c r="E12" s="115"/>
      <c r="F12" s="115"/>
      <c r="G12" s="115"/>
      <c r="H12" s="116"/>
    </row>
    <row r="13" spans="1:8" x14ac:dyDescent="0.35">
      <c r="A13" s="113"/>
      <c r="B13" s="114"/>
      <c r="C13" s="115"/>
      <c r="D13" s="115"/>
      <c r="E13" s="115"/>
      <c r="F13" s="115"/>
      <c r="G13" s="115"/>
      <c r="H13" s="116"/>
    </row>
    <row r="14" spans="1:8" x14ac:dyDescent="0.35">
      <c r="A14" s="113"/>
      <c r="B14" s="114"/>
      <c r="C14" s="115"/>
      <c r="D14" s="115"/>
      <c r="E14" s="115"/>
      <c r="F14" s="115"/>
      <c r="G14" s="115"/>
      <c r="H14" s="116"/>
    </row>
    <row r="15" spans="1:8" x14ac:dyDescent="0.35">
      <c r="A15" s="113"/>
      <c r="B15" s="114"/>
      <c r="C15" s="115"/>
      <c r="D15" s="115"/>
      <c r="E15" s="115"/>
      <c r="F15" s="115"/>
      <c r="G15" s="115"/>
      <c r="H15" s="116"/>
    </row>
    <row r="16" spans="1:8" x14ac:dyDescent="0.35">
      <c r="A16" s="113"/>
      <c r="B16" s="114"/>
      <c r="C16" s="115"/>
      <c r="D16" s="115"/>
      <c r="E16" s="115"/>
      <c r="F16" s="115"/>
      <c r="G16" s="115"/>
      <c r="H16" s="116"/>
    </row>
    <row r="17" spans="1:8" x14ac:dyDescent="0.35">
      <c r="A17" s="113"/>
      <c r="B17" s="114"/>
      <c r="C17" s="115"/>
      <c r="D17" s="115"/>
      <c r="E17" s="115"/>
      <c r="F17" s="115"/>
      <c r="G17" s="115"/>
      <c r="H17" s="116"/>
    </row>
    <row r="18" spans="1:8" x14ac:dyDescent="0.35">
      <c r="A18" s="113"/>
      <c r="B18" s="114"/>
      <c r="C18" s="115"/>
      <c r="D18" s="115"/>
      <c r="E18" s="115"/>
      <c r="F18" s="115"/>
      <c r="G18" s="115"/>
      <c r="H18" s="116"/>
    </row>
    <row r="19" spans="1:8" x14ac:dyDescent="0.35">
      <c r="A19" s="113"/>
      <c r="B19" s="114"/>
      <c r="C19" s="115"/>
      <c r="D19" s="115"/>
      <c r="E19" s="115"/>
      <c r="F19" s="115"/>
      <c r="G19" s="115"/>
      <c r="H19" s="116"/>
    </row>
    <row r="20" spans="1:8" x14ac:dyDescent="0.35">
      <c r="A20" s="113"/>
      <c r="B20" s="114"/>
      <c r="C20" s="115"/>
      <c r="D20" s="115"/>
      <c r="E20" s="115"/>
      <c r="F20" s="115"/>
      <c r="G20" s="115"/>
      <c r="H20" s="116"/>
    </row>
    <row r="21" spans="1:8" x14ac:dyDescent="0.35">
      <c r="A21" s="113"/>
      <c r="B21" s="114"/>
      <c r="C21" s="115"/>
      <c r="D21" s="115"/>
      <c r="E21" s="115"/>
      <c r="F21" s="115"/>
      <c r="G21" s="115"/>
      <c r="H21" s="116"/>
    </row>
    <row r="22" spans="1:8" x14ac:dyDescent="0.35">
      <c r="A22" s="113"/>
      <c r="B22" s="114"/>
      <c r="C22" s="115"/>
      <c r="D22" s="115"/>
      <c r="E22" s="115"/>
      <c r="F22" s="115"/>
      <c r="G22" s="115"/>
      <c r="H22" s="116"/>
    </row>
    <row r="23" spans="1:8" x14ac:dyDescent="0.35">
      <c r="A23" s="113"/>
      <c r="B23" s="114"/>
      <c r="C23" s="115"/>
      <c r="D23" s="115"/>
      <c r="E23" s="115"/>
      <c r="F23" s="115"/>
      <c r="G23" s="115"/>
      <c r="H23" s="116"/>
    </row>
    <row r="24" spans="1:8" x14ac:dyDescent="0.35">
      <c r="A24" s="113"/>
      <c r="B24" s="114"/>
      <c r="C24" s="115"/>
      <c r="D24" s="115"/>
      <c r="E24" s="115"/>
      <c r="F24" s="115"/>
      <c r="G24" s="115"/>
      <c r="H24" s="116"/>
    </row>
    <row r="25" spans="1:8" x14ac:dyDescent="0.35">
      <c r="A25" s="113"/>
      <c r="B25" s="114"/>
      <c r="C25" s="115"/>
      <c r="D25" s="115"/>
      <c r="E25" s="115"/>
      <c r="F25" s="115"/>
      <c r="G25" s="115"/>
      <c r="H25" s="116"/>
    </row>
    <row r="26" spans="1:8" x14ac:dyDescent="0.35">
      <c r="A26" s="113"/>
      <c r="B26" s="114"/>
      <c r="C26" s="115"/>
      <c r="D26" s="115"/>
      <c r="E26" s="115"/>
      <c r="F26" s="115"/>
      <c r="G26" s="115"/>
      <c r="H26" s="116"/>
    </row>
    <row r="27" spans="1:8" ht="18" x14ac:dyDescent="0.55000000000000004">
      <c r="A27" s="117"/>
      <c r="B27" s="114"/>
      <c r="C27" s="237" t="s">
        <v>58</v>
      </c>
      <c r="D27" s="237"/>
      <c r="E27" s="237"/>
      <c r="F27" s="237"/>
      <c r="G27" s="237"/>
      <c r="H27" s="238"/>
    </row>
    <row r="28" spans="1:8" x14ac:dyDescent="0.35">
      <c r="A28" s="113"/>
      <c r="B28" s="114"/>
      <c r="C28" s="115"/>
      <c r="D28" s="115"/>
      <c r="E28" s="115"/>
      <c r="F28" s="115"/>
      <c r="G28" s="115"/>
      <c r="H28" s="116"/>
    </row>
    <row r="29" spans="1:8" ht="18" x14ac:dyDescent="0.35">
      <c r="A29" s="113"/>
      <c r="B29" s="114"/>
      <c r="C29" s="239" t="s">
        <v>70</v>
      </c>
      <c r="D29" s="239"/>
      <c r="E29" s="239"/>
      <c r="F29" s="239"/>
      <c r="G29" s="239"/>
      <c r="H29" s="240"/>
    </row>
    <row r="30" spans="1:8" ht="18" x14ac:dyDescent="0.35">
      <c r="A30" s="113"/>
      <c r="B30" s="114"/>
      <c r="C30" s="241" t="s">
        <v>59</v>
      </c>
      <c r="D30" s="241"/>
      <c r="E30" s="241"/>
      <c r="F30" s="241"/>
      <c r="G30" s="241"/>
      <c r="H30" s="242"/>
    </row>
    <row r="31" spans="1:8" ht="18" x14ac:dyDescent="0.35">
      <c r="A31" s="113"/>
      <c r="B31" s="114"/>
      <c r="C31" s="239" t="s">
        <v>60</v>
      </c>
      <c r="D31" s="239"/>
      <c r="E31" s="239"/>
      <c r="F31" s="239"/>
      <c r="G31" s="239"/>
      <c r="H31" s="240"/>
    </row>
    <row r="32" spans="1:8" x14ac:dyDescent="0.35">
      <c r="A32" s="113"/>
      <c r="B32" s="114"/>
      <c r="C32" s="115"/>
      <c r="D32" s="115"/>
      <c r="E32" s="115"/>
      <c r="F32" s="115"/>
      <c r="G32" s="115"/>
      <c r="H32" s="116"/>
    </row>
    <row r="33" spans="1:8" x14ac:dyDescent="0.35">
      <c r="A33" s="113"/>
      <c r="B33" s="114"/>
      <c r="C33" s="115"/>
      <c r="D33" s="115"/>
      <c r="E33" s="115"/>
      <c r="F33" s="115"/>
      <c r="G33" s="115"/>
      <c r="H33" s="116"/>
    </row>
    <row r="34" spans="1:8" x14ac:dyDescent="0.35">
      <c r="A34" s="113"/>
      <c r="B34" s="114"/>
      <c r="C34" s="115"/>
      <c r="D34" s="115"/>
      <c r="E34" s="115"/>
      <c r="F34" s="115"/>
      <c r="G34" s="115"/>
      <c r="H34" s="116"/>
    </row>
    <row r="35" spans="1:8" x14ac:dyDescent="0.35">
      <c r="A35" s="113"/>
      <c r="B35" s="114"/>
      <c r="C35" s="115"/>
      <c r="D35" s="115"/>
      <c r="E35" s="115"/>
      <c r="F35" s="115"/>
      <c r="G35" s="115"/>
      <c r="H35" s="116"/>
    </row>
    <row r="36" spans="1:8" ht="21" x14ac:dyDescent="0.45">
      <c r="A36" s="118"/>
      <c r="B36" s="114"/>
      <c r="C36" s="247" t="s">
        <v>182</v>
      </c>
      <c r="D36" s="247"/>
      <c r="E36" s="247"/>
      <c r="F36" s="247"/>
      <c r="G36" s="247"/>
      <c r="H36" s="248"/>
    </row>
    <row r="37" spans="1:8" x14ac:dyDescent="0.35">
      <c r="A37" s="119"/>
      <c r="B37" s="114"/>
      <c r="C37" s="115"/>
      <c r="D37" s="115"/>
      <c r="E37" s="115"/>
      <c r="F37" s="115"/>
      <c r="G37" s="115"/>
      <c r="H37" s="116"/>
    </row>
    <row r="38" spans="1:8" ht="27" customHeight="1" x14ac:dyDescent="0.35">
      <c r="A38" s="243"/>
      <c r="B38" s="244"/>
      <c r="C38" s="115"/>
      <c r="D38" s="115"/>
      <c r="E38" s="115"/>
      <c r="F38" s="115"/>
      <c r="G38" s="115"/>
      <c r="H38" s="116"/>
    </row>
    <row r="39" spans="1:8" x14ac:dyDescent="0.35">
      <c r="A39" s="243"/>
      <c r="B39" s="244"/>
      <c r="C39" s="115"/>
      <c r="D39" s="115"/>
      <c r="E39" s="115"/>
      <c r="F39" s="115"/>
      <c r="G39" s="115"/>
      <c r="H39" s="116"/>
    </row>
    <row r="40" spans="1:8" x14ac:dyDescent="0.35">
      <c r="A40" s="113"/>
      <c r="B40" s="114"/>
      <c r="C40" s="115"/>
      <c r="D40" s="115"/>
      <c r="E40" s="115"/>
      <c r="F40" s="115"/>
      <c r="G40" s="115"/>
      <c r="H40" s="116"/>
    </row>
    <row r="41" spans="1:8" ht="13.9" x14ac:dyDescent="0.45">
      <c r="A41" s="118"/>
      <c r="B41" s="114"/>
      <c r="C41" s="115"/>
      <c r="D41" s="115"/>
      <c r="E41" s="115"/>
      <c r="F41" s="115"/>
      <c r="G41" s="115"/>
      <c r="H41" s="116"/>
    </row>
    <row r="42" spans="1:8" ht="32.85" customHeight="1" x14ac:dyDescent="0.35">
      <c r="A42" s="119"/>
      <c r="B42" s="120"/>
      <c r="C42" s="115"/>
      <c r="D42" s="115"/>
      <c r="E42" s="115"/>
      <c r="F42" s="115"/>
      <c r="G42" s="115"/>
      <c r="H42" s="116"/>
    </row>
    <row r="43" spans="1:8" ht="40.15" x14ac:dyDescent="1.05">
      <c r="A43" s="245"/>
      <c r="B43" s="246"/>
      <c r="C43" s="115"/>
      <c r="D43" s="115"/>
      <c r="E43" s="115"/>
      <c r="F43" s="121"/>
      <c r="G43" s="115"/>
      <c r="H43" s="116"/>
    </row>
    <row r="44" spans="1:8" x14ac:dyDescent="0.35">
      <c r="A44" s="113"/>
      <c r="B44" s="114"/>
      <c r="C44" s="115"/>
      <c r="D44" s="115"/>
      <c r="E44" s="115"/>
      <c r="F44" s="115"/>
      <c r="G44" s="115"/>
      <c r="H44" s="116"/>
    </row>
    <row r="45" spans="1:8" ht="13.9" x14ac:dyDescent="0.45">
      <c r="A45" s="118"/>
      <c r="B45" s="114"/>
      <c r="C45" s="115"/>
      <c r="D45" s="115"/>
      <c r="E45" s="115"/>
      <c r="F45" s="115"/>
      <c r="G45" s="115"/>
      <c r="H45" s="116"/>
    </row>
    <row r="46" spans="1:8" x14ac:dyDescent="0.35">
      <c r="A46" s="119"/>
      <c r="B46" s="114"/>
      <c r="C46" s="115"/>
      <c r="D46" s="115"/>
      <c r="E46" s="115"/>
      <c r="F46" s="115"/>
      <c r="G46" s="115"/>
      <c r="H46" s="116"/>
    </row>
    <row r="47" spans="1:8" x14ac:dyDescent="0.35">
      <c r="A47" s="122"/>
      <c r="B47" s="114"/>
      <c r="C47" s="115"/>
      <c r="D47" s="115"/>
      <c r="E47" s="115"/>
      <c r="F47" s="115"/>
      <c r="G47" s="115"/>
      <c r="H47" s="116"/>
    </row>
    <row r="48" spans="1:8" ht="12.75" customHeight="1" x14ac:dyDescent="0.35">
      <c r="A48" s="122"/>
      <c r="B48" s="114"/>
      <c r="C48" s="115"/>
      <c r="D48" s="115"/>
      <c r="E48" s="115"/>
      <c r="F48" s="108"/>
      <c r="G48" s="229"/>
      <c r="H48" s="230"/>
    </row>
    <row r="49" spans="1:8" ht="12.75" customHeight="1" x14ac:dyDescent="0.35">
      <c r="A49" s="113"/>
      <c r="B49" s="114"/>
      <c r="C49" s="115"/>
      <c r="D49" s="115"/>
      <c r="E49" s="115"/>
      <c r="F49" s="235" t="s">
        <v>84</v>
      </c>
      <c r="G49" s="231">
        <v>24032</v>
      </c>
      <c r="H49" s="232"/>
    </row>
    <row r="50" spans="1:8" ht="13.9" x14ac:dyDescent="0.45">
      <c r="A50" s="118" t="s">
        <v>62</v>
      </c>
      <c r="B50" s="114"/>
      <c r="C50" s="115"/>
      <c r="D50" s="115"/>
      <c r="E50" s="115"/>
      <c r="F50" s="236"/>
      <c r="G50" s="233"/>
      <c r="H50" s="234"/>
    </row>
    <row r="51" spans="1:8" x14ac:dyDescent="0.35">
      <c r="A51" s="119" t="s">
        <v>63</v>
      </c>
      <c r="B51" s="114"/>
      <c r="C51" s="115"/>
      <c r="D51" s="115"/>
      <c r="E51" s="115"/>
      <c r="F51" s="249" t="s">
        <v>61</v>
      </c>
      <c r="G51" s="250" t="s">
        <v>180</v>
      </c>
      <c r="H51" s="251"/>
    </row>
    <row r="52" spans="1:8" x14ac:dyDescent="0.35">
      <c r="A52" s="122" t="s">
        <v>66</v>
      </c>
      <c r="B52" s="114"/>
      <c r="C52" s="115"/>
      <c r="D52" s="115"/>
      <c r="E52" s="115"/>
      <c r="F52" s="236"/>
      <c r="G52" s="252"/>
      <c r="H52" s="253"/>
    </row>
    <row r="53" spans="1:8" x14ac:dyDescent="0.35">
      <c r="A53" s="122" t="s">
        <v>60</v>
      </c>
      <c r="B53" s="114"/>
      <c r="C53" s="115"/>
      <c r="D53" s="115"/>
      <c r="E53" s="115"/>
      <c r="F53" s="223" t="s">
        <v>64</v>
      </c>
      <c r="G53" s="225" t="s">
        <v>65</v>
      </c>
      <c r="H53" s="226"/>
    </row>
    <row r="54" spans="1:8" ht="12.75" customHeight="1" x14ac:dyDescent="0.35">
      <c r="A54" s="113"/>
      <c r="B54" s="114"/>
      <c r="C54" s="115"/>
      <c r="D54" s="115"/>
      <c r="E54" s="115"/>
      <c r="F54" s="224"/>
      <c r="G54" s="227"/>
      <c r="H54" s="228"/>
    </row>
    <row r="55" spans="1:8" x14ac:dyDescent="0.35">
      <c r="A55" s="123"/>
      <c r="B55" s="124"/>
      <c r="C55" s="125"/>
      <c r="D55" s="125"/>
      <c r="E55" s="125"/>
      <c r="F55" s="125"/>
      <c r="G55" s="125"/>
      <c r="H55" s="126"/>
    </row>
  </sheetData>
  <mergeCells count="16">
    <mergeCell ref="A38:B39"/>
    <mergeCell ref="A43:B43"/>
    <mergeCell ref="C36:H36"/>
    <mergeCell ref="F51:F52"/>
    <mergeCell ref="G51:H52"/>
    <mergeCell ref="C2:H5"/>
    <mergeCell ref="F53:F54"/>
    <mergeCell ref="G53:H54"/>
    <mergeCell ref="G48:H48"/>
    <mergeCell ref="G49:H50"/>
    <mergeCell ref="F49:F50"/>
    <mergeCell ref="C6:H7"/>
    <mergeCell ref="C27:H27"/>
    <mergeCell ref="C29:H29"/>
    <mergeCell ref="C30:H30"/>
    <mergeCell ref="C31:H31"/>
  </mergeCells>
  <printOptions horizontalCentered="1"/>
  <pageMargins left="0.11811023622047245" right="0.11811023622047245" top="0.19685039370078741" bottom="0.19685039370078741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70A043-07FA-4890-A338-1781A9C60F45}">
  <dimension ref="A1:GE48"/>
  <sheetViews>
    <sheetView showZeros="0" view="pageBreakPreview" zoomScaleNormal="100" zoomScaleSheetLayoutView="100" workbookViewId="0">
      <selection activeCell="E12" sqref="E12"/>
    </sheetView>
  </sheetViews>
  <sheetFormatPr baseColWidth="10" defaultColWidth="11.3984375" defaultRowHeight="13.15" x14ac:dyDescent="0.4"/>
  <cols>
    <col min="1" max="1" width="3.73046875" style="52" customWidth="1"/>
    <col min="2" max="2" width="56.86328125" style="3" customWidth="1"/>
    <col min="3" max="3" width="6.73046875" style="4" customWidth="1"/>
    <col min="4" max="4" width="6.73046875" style="5" customWidth="1"/>
    <col min="5" max="5" width="12" style="36" customWidth="1"/>
    <col min="6" max="6" width="12.86328125" style="36" customWidth="1"/>
    <col min="7" max="7" width="18" style="40" customWidth="1"/>
    <col min="8" max="8" width="11.3984375" style="60"/>
    <col min="9" max="9" width="12.265625" style="2" bestFit="1" customWidth="1"/>
    <col min="10" max="16384" width="11.3984375" style="2"/>
  </cols>
  <sheetData>
    <row r="1" spans="1:13" ht="12.75" customHeight="1" x14ac:dyDescent="0.4">
      <c r="A1" s="254" t="s">
        <v>181</v>
      </c>
      <c r="B1" s="254"/>
      <c r="C1" s="254"/>
      <c r="D1" s="254"/>
      <c r="E1" s="254"/>
      <c r="F1" s="254"/>
    </row>
    <row r="2" spans="1:13" x14ac:dyDescent="0.4">
      <c r="A2" s="254"/>
      <c r="B2" s="254"/>
      <c r="C2" s="254"/>
      <c r="D2" s="254"/>
      <c r="E2" s="254"/>
      <c r="F2" s="254"/>
    </row>
    <row r="3" spans="1:13" x14ac:dyDescent="0.4">
      <c r="A3" s="254"/>
      <c r="B3" s="254"/>
      <c r="C3" s="254"/>
      <c r="D3" s="254"/>
      <c r="E3" s="254"/>
      <c r="F3" s="254"/>
    </row>
    <row r="4" spans="1:13" x14ac:dyDescent="0.4">
      <c r="A4" s="51"/>
      <c r="B4" s="6"/>
      <c r="C4" s="12"/>
      <c r="D4" s="13"/>
      <c r="E4" s="13"/>
      <c r="F4" s="13"/>
    </row>
    <row r="5" spans="1:13" x14ac:dyDescent="0.4">
      <c r="A5" s="51"/>
      <c r="B5" s="7" t="s">
        <v>0</v>
      </c>
      <c r="C5" s="12" t="s">
        <v>7</v>
      </c>
      <c r="D5" s="13" t="s">
        <v>1</v>
      </c>
      <c r="E5" s="13" t="s">
        <v>5</v>
      </c>
      <c r="F5" s="13" t="s">
        <v>6</v>
      </c>
    </row>
    <row r="6" spans="1:13" x14ac:dyDescent="0.4">
      <c r="A6" s="51"/>
      <c r="B6" s="75" t="s">
        <v>52</v>
      </c>
      <c r="C6" s="14"/>
      <c r="D6" s="13"/>
      <c r="E6" s="12" t="s">
        <v>4</v>
      </c>
      <c r="F6" s="12" t="s">
        <v>4</v>
      </c>
    </row>
    <row r="7" spans="1:13" x14ac:dyDescent="0.4">
      <c r="A7" s="5"/>
      <c r="B7" s="9"/>
      <c r="C7" s="19"/>
      <c r="D7" s="21"/>
      <c r="E7" s="15"/>
      <c r="F7" s="15"/>
    </row>
    <row r="8" spans="1:13" s="38" customFormat="1" ht="15.75" x14ac:dyDescent="0.35">
      <c r="A8" s="29"/>
      <c r="B8" s="8" t="s">
        <v>13</v>
      </c>
      <c r="C8" s="16"/>
      <c r="D8" s="17"/>
      <c r="E8" s="18"/>
      <c r="F8" s="18"/>
      <c r="G8" s="37"/>
    </row>
    <row r="9" spans="1:13" x14ac:dyDescent="0.4">
      <c r="A9" s="5"/>
      <c r="B9" s="9"/>
      <c r="C9" s="19"/>
      <c r="D9" s="21"/>
      <c r="E9" s="15"/>
      <c r="F9" s="15"/>
      <c r="H9" s="2"/>
    </row>
    <row r="10" spans="1:13" x14ac:dyDescent="0.4">
      <c r="A10" s="5"/>
      <c r="B10" s="3" t="s">
        <v>10</v>
      </c>
      <c r="C10" s="69">
        <v>1</v>
      </c>
      <c r="D10" s="21" t="s">
        <v>2</v>
      </c>
      <c r="E10" s="15"/>
      <c r="F10" s="15">
        <f>$C10*E10</f>
        <v>0</v>
      </c>
      <c r="H10" s="2"/>
      <c r="I10" s="1"/>
      <c r="K10" s="1"/>
      <c r="M10" s="1"/>
    </row>
    <row r="11" spans="1:13" x14ac:dyDescent="0.4">
      <c r="A11" s="5"/>
      <c r="C11" s="69"/>
      <c r="D11" s="21"/>
      <c r="E11" s="15"/>
      <c r="F11" s="15"/>
      <c r="H11" s="2"/>
      <c r="I11" s="1"/>
      <c r="K11" s="1"/>
      <c r="M11" s="1"/>
    </row>
    <row r="12" spans="1:13" x14ac:dyDescent="0.4">
      <c r="A12" s="5"/>
      <c r="B12" s="3" t="s">
        <v>73</v>
      </c>
      <c r="C12" s="19">
        <v>1</v>
      </c>
      <c r="D12" s="21" t="s">
        <v>2</v>
      </c>
      <c r="E12" s="15"/>
      <c r="F12" s="15">
        <f>$C12*E12</f>
        <v>0</v>
      </c>
      <c r="H12" s="2"/>
    </row>
    <row r="13" spans="1:13" x14ac:dyDescent="0.4">
      <c r="A13" s="5"/>
      <c r="C13" s="69"/>
      <c r="D13" s="21"/>
      <c r="E13" s="15"/>
      <c r="F13" s="15"/>
      <c r="H13" s="2"/>
      <c r="I13" s="1"/>
      <c r="K13" s="1"/>
      <c r="M13" s="1"/>
    </row>
    <row r="14" spans="1:13" x14ac:dyDescent="0.4">
      <c r="A14" s="5"/>
      <c r="B14" s="3" t="s">
        <v>43</v>
      </c>
      <c r="C14" s="19">
        <v>1</v>
      </c>
      <c r="D14" s="21" t="s">
        <v>2</v>
      </c>
      <c r="E14" s="15"/>
      <c r="F14" s="15">
        <f>$C14*E14</f>
        <v>0</v>
      </c>
      <c r="H14" s="2"/>
    </row>
    <row r="15" spans="1:13" x14ac:dyDescent="0.4">
      <c r="A15" s="5"/>
      <c r="C15" s="19"/>
      <c r="D15" s="21"/>
      <c r="E15" s="15"/>
      <c r="F15" s="15"/>
      <c r="H15" s="2"/>
    </row>
    <row r="16" spans="1:13" x14ac:dyDescent="0.4">
      <c r="A16" s="5"/>
      <c r="B16" s="3" t="s">
        <v>15</v>
      </c>
      <c r="C16" s="69">
        <v>1</v>
      </c>
      <c r="D16" s="21" t="s">
        <v>2</v>
      </c>
      <c r="E16" s="15"/>
      <c r="F16" s="15">
        <f>$C16*E16</f>
        <v>0</v>
      </c>
      <c r="H16" s="2"/>
      <c r="I16" s="1"/>
      <c r="K16" s="1"/>
      <c r="M16" s="1"/>
    </row>
    <row r="17" spans="1:187" x14ac:dyDescent="0.4">
      <c r="A17" s="5"/>
      <c r="C17" s="20"/>
      <c r="D17" s="21"/>
      <c r="E17" s="15"/>
      <c r="F17" s="15">
        <f>$C17*E17</f>
        <v>0</v>
      </c>
      <c r="H17" s="2"/>
      <c r="I17" s="1"/>
      <c r="K17" s="1"/>
      <c r="M17" s="1"/>
    </row>
    <row r="18" spans="1:187" ht="26.25" x14ac:dyDescent="0.4">
      <c r="A18" s="5"/>
      <c r="B18" s="3" t="s">
        <v>11</v>
      </c>
      <c r="C18" s="19">
        <v>1</v>
      </c>
      <c r="D18" s="21" t="s">
        <v>2</v>
      </c>
      <c r="E18" s="15"/>
      <c r="F18" s="15">
        <f>$C18*E18</f>
        <v>0</v>
      </c>
      <c r="H18" s="2"/>
    </row>
    <row r="19" spans="1:187" x14ac:dyDescent="0.4">
      <c r="A19" s="5"/>
      <c r="C19" s="19"/>
      <c r="D19" s="21"/>
      <c r="E19" s="15"/>
      <c r="F19" s="15"/>
      <c r="H19" s="2"/>
    </row>
    <row r="20" spans="1:187" x14ac:dyDescent="0.4">
      <c r="A20" s="5"/>
      <c r="B20" s="3" t="s">
        <v>14</v>
      </c>
      <c r="C20" s="69">
        <v>1</v>
      </c>
      <c r="D20" s="21" t="s">
        <v>2</v>
      </c>
      <c r="E20" s="15"/>
      <c r="F20" s="15">
        <f>$C20*E20</f>
        <v>0</v>
      </c>
      <c r="H20" s="2"/>
      <c r="I20" s="1"/>
      <c r="K20" s="1"/>
      <c r="M20" s="1"/>
    </row>
    <row r="21" spans="1:187" x14ac:dyDescent="0.4">
      <c r="A21" s="5"/>
      <c r="C21" s="19"/>
      <c r="D21" s="21"/>
      <c r="E21" s="15"/>
      <c r="F21" s="15"/>
      <c r="H21" s="2"/>
    </row>
    <row r="22" spans="1:187" x14ac:dyDescent="0.4">
      <c r="A22" s="5"/>
      <c r="B22" s="70" t="str">
        <f>CONCATENATE("SOUS-TOTAL HT - ",B8)</f>
        <v>SOUS-TOTAL HT - GENERALITES TECHNIQUES</v>
      </c>
      <c r="C22" s="50"/>
      <c r="D22" s="71"/>
      <c r="E22" s="48"/>
      <c r="F22" s="49">
        <f>SUM(F10:F21)</f>
        <v>0</v>
      </c>
      <c r="H22" s="2"/>
    </row>
    <row r="23" spans="1:187" ht="12.75" customHeight="1" x14ac:dyDescent="0.4">
      <c r="C23" s="69"/>
      <c r="D23" s="21"/>
      <c r="E23" s="15"/>
      <c r="F23" s="15"/>
      <c r="H23" s="2"/>
    </row>
    <row r="24" spans="1:187" s="40" customFormat="1" x14ac:dyDescent="0.4">
      <c r="A24" s="52"/>
      <c r="B24" s="11"/>
      <c r="C24" s="69"/>
      <c r="D24" s="21"/>
      <c r="E24" s="21"/>
      <c r="F24" s="45"/>
      <c r="H24" s="60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</row>
    <row r="25" spans="1:187" s="40" customFormat="1" x14ac:dyDescent="0.4">
      <c r="A25" s="55"/>
      <c r="B25" s="3"/>
      <c r="C25" s="4"/>
      <c r="D25" s="5"/>
      <c r="E25" s="36"/>
      <c r="F25" s="39"/>
      <c r="H25" s="60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</row>
    <row r="26" spans="1:187" s="40" customFormat="1" x14ac:dyDescent="0.4">
      <c r="A26" s="55"/>
      <c r="B26" s="3"/>
      <c r="C26" s="4"/>
      <c r="D26" s="5"/>
      <c r="E26" s="36"/>
      <c r="F26" s="60"/>
      <c r="H26" s="60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  <c r="FB26" s="2"/>
      <c r="FC26" s="2"/>
      <c r="FD26" s="2"/>
      <c r="FE26" s="2"/>
      <c r="FF26" s="2"/>
      <c r="FG26" s="2"/>
      <c r="FH26" s="2"/>
      <c r="FI26" s="2"/>
      <c r="FJ26" s="2"/>
      <c r="FK26" s="2"/>
      <c r="FL26" s="2"/>
      <c r="FM26" s="2"/>
      <c r="FN26" s="2"/>
      <c r="FO26" s="2"/>
      <c r="FP26" s="2"/>
      <c r="FQ26" s="2"/>
      <c r="FR26" s="2"/>
      <c r="FS26" s="2"/>
      <c r="FT26" s="2"/>
      <c r="FU26" s="2"/>
      <c r="FV26" s="2"/>
      <c r="FW26" s="2"/>
      <c r="FX26" s="2"/>
      <c r="FY26" s="2"/>
      <c r="FZ26" s="2"/>
      <c r="GA26" s="2"/>
      <c r="GB26" s="2"/>
      <c r="GC26" s="2"/>
      <c r="GD26" s="2"/>
      <c r="GE26" s="2"/>
    </row>
    <row r="27" spans="1:187" s="40" customFormat="1" x14ac:dyDescent="0.4">
      <c r="A27" s="55"/>
      <c r="B27" s="3"/>
      <c r="C27" s="4"/>
      <c r="D27" s="5"/>
      <c r="E27" s="36"/>
      <c r="F27" s="62"/>
      <c r="H27" s="60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  <c r="FE27" s="2"/>
      <c r="FF27" s="2"/>
      <c r="FG27" s="2"/>
      <c r="FH27" s="2"/>
      <c r="FI27" s="2"/>
      <c r="FJ27" s="2"/>
      <c r="FK27" s="2"/>
      <c r="FL27" s="2"/>
      <c r="FM27" s="2"/>
      <c r="FN27" s="2"/>
      <c r="FO27" s="2"/>
      <c r="FP27" s="2"/>
      <c r="FQ27" s="2"/>
      <c r="FR27" s="2"/>
      <c r="FS27" s="2"/>
      <c r="FT27" s="2"/>
      <c r="FU27" s="2"/>
      <c r="FV27" s="2"/>
      <c r="FW27" s="2"/>
      <c r="FX27" s="2"/>
      <c r="FY27" s="2"/>
      <c r="FZ27" s="2"/>
      <c r="GA27" s="2"/>
      <c r="GB27" s="2"/>
      <c r="GC27" s="2"/>
      <c r="GD27" s="2"/>
      <c r="GE27" s="2"/>
    </row>
    <row r="28" spans="1:187" s="40" customFormat="1" x14ac:dyDescent="0.4">
      <c r="A28" s="55"/>
      <c r="B28" s="3"/>
      <c r="C28" s="4"/>
      <c r="D28" s="5"/>
      <c r="E28" s="36"/>
      <c r="F28" s="39"/>
      <c r="H28" s="60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2"/>
      <c r="GB28" s="2"/>
      <c r="GC28" s="2"/>
      <c r="GD28" s="2"/>
      <c r="GE28" s="2"/>
    </row>
    <row r="29" spans="1:187" s="40" customFormat="1" x14ac:dyDescent="0.4">
      <c r="A29" s="55"/>
      <c r="B29" s="3"/>
      <c r="C29" s="4"/>
      <c r="D29" s="5"/>
      <c r="E29" s="36"/>
      <c r="F29" s="39"/>
      <c r="H29" s="60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  <c r="FB29" s="2"/>
      <c r="FC29" s="2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2"/>
      <c r="FP29" s="2"/>
      <c r="FQ29" s="2"/>
      <c r="FR29" s="2"/>
      <c r="FS29" s="2"/>
      <c r="FT29" s="2"/>
      <c r="FU29" s="2"/>
      <c r="FV29" s="2"/>
      <c r="FW29" s="2"/>
      <c r="FX29" s="2"/>
      <c r="FY29" s="2"/>
      <c r="FZ29" s="2"/>
      <c r="GA29" s="2"/>
      <c r="GB29" s="2"/>
      <c r="GC29" s="2"/>
      <c r="GD29" s="2"/>
      <c r="GE29" s="2"/>
    </row>
    <row r="30" spans="1:187" s="40" customFormat="1" x14ac:dyDescent="0.4">
      <c r="A30" s="55"/>
      <c r="B30" s="3"/>
      <c r="C30" s="4"/>
      <c r="D30" s="5"/>
      <c r="E30" s="36"/>
      <c r="F30" s="39"/>
      <c r="H30" s="60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  <c r="DP30" s="2"/>
      <c r="DQ30" s="2"/>
      <c r="DR30" s="2"/>
      <c r="DS30" s="2"/>
      <c r="DT30" s="2"/>
      <c r="DU30" s="2"/>
      <c r="DV30" s="2"/>
      <c r="DW30" s="2"/>
      <c r="DX30" s="2"/>
      <c r="DY30" s="2"/>
      <c r="DZ30" s="2"/>
      <c r="EA30" s="2"/>
      <c r="EB30" s="2"/>
      <c r="EC30" s="2"/>
      <c r="ED30" s="2"/>
      <c r="EE30" s="2"/>
      <c r="EF30" s="2"/>
      <c r="EG30" s="2"/>
      <c r="EH30" s="2"/>
      <c r="EI30" s="2"/>
      <c r="EJ30" s="2"/>
      <c r="EK30" s="2"/>
      <c r="EL30" s="2"/>
      <c r="EM30" s="2"/>
      <c r="EN30" s="2"/>
      <c r="EO30" s="2"/>
      <c r="EP30" s="2"/>
      <c r="EQ30" s="2"/>
      <c r="ER30" s="2"/>
      <c r="ES30" s="2"/>
      <c r="ET30" s="2"/>
      <c r="EU30" s="2"/>
      <c r="EV30" s="2"/>
      <c r="EW30" s="2"/>
      <c r="EX30" s="2"/>
      <c r="EY30" s="2"/>
      <c r="EZ30" s="2"/>
      <c r="FA30" s="2"/>
      <c r="FB30" s="2"/>
      <c r="FC30" s="2"/>
      <c r="FD30" s="2"/>
      <c r="FE30" s="2"/>
      <c r="FF30" s="2"/>
      <c r="FG30" s="2"/>
      <c r="FH30" s="2"/>
      <c r="FI30" s="2"/>
      <c r="FJ30" s="2"/>
      <c r="FK30" s="2"/>
      <c r="FL30" s="2"/>
      <c r="FM30" s="2"/>
      <c r="FN30" s="2"/>
      <c r="FO30" s="2"/>
      <c r="FP30" s="2"/>
      <c r="FQ30" s="2"/>
      <c r="FR30" s="2"/>
      <c r="FS30" s="2"/>
      <c r="FT30" s="2"/>
      <c r="FU30" s="2"/>
      <c r="FV30" s="2"/>
      <c r="FW30" s="2"/>
      <c r="FX30" s="2"/>
      <c r="FY30" s="2"/>
      <c r="FZ30" s="2"/>
      <c r="GA30" s="2"/>
      <c r="GB30" s="2"/>
      <c r="GC30" s="2"/>
      <c r="GD30" s="2"/>
      <c r="GE30" s="2"/>
    </row>
    <row r="31" spans="1:187" s="40" customFormat="1" x14ac:dyDescent="0.4">
      <c r="A31" s="52"/>
      <c r="B31" s="3"/>
      <c r="C31" s="4"/>
      <c r="D31" s="5"/>
      <c r="E31" s="39"/>
      <c r="F31" s="63"/>
      <c r="H31" s="60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  <c r="DP31" s="2"/>
      <c r="DQ31" s="2"/>
      <c r="DR31" s="2"/>
      <c r="DS31" s="2"/>
      <c r="DT31" s="2"/>
      <c r="DU31" s="2"/>
      <c r="DV31" s="2"/>
      <c r="DW31" s="2"/>
      <c r="DX31" s="2"/>
      <c r="DY31" s="2"/>
      <c r="DZ31" s="2"/>
      <c r="EA31" s="2"/>
      <c r="EB31" s="2"/>
      <c r="EC31" s="2"/>
      <c r="ED31" s="2"/>
      <c r="EE31" s="2"/>
      <c r="EF31" s="2"/>
      <c r="EG31" s="2"/>
      <c r="EH31" s="2"/>
      <c r="EI31" s="2"/>
      <c r="EJ31" s="2"/>
      <c r="EK31" s="2"/>
      <c r="EL31" s="2"/>
      <c r="EM31" s="2"/>
      <c r="EN31" s="2"/>
      <c r="EO31" s="2"/>
      <c r="EP31" s="2"/>
      <c r="EQ31" s="2"/>
      <c r="ER31" s="2"/>
      <c r="ES31" s="2"/>
      <c r="ET31" s="2"/>
      <c r="EU31" s="2"/>
      <c r="EV31" s="2"/>
      <c r="EW31" s="2"/>
      <c r="EX31" s="2"/>
      <c r="EY31" s="2"/>
      <c r="EZ31" s="2"/>
      <c r="FA31" s="2"/>
      <c r="FB31" s="2"/>
      <c r="FC31" s="2"/>
      <c r="FD31" s="2"/>
      <c r="FE31" s="2"/>
      <c r="FF31" s="2"/>
      <c r="FG31" s="2"/>
      <c r="FH31" s="2"/>
      <c r="FI31" s="2"/>
      <c r="FJ31" s="2"/>
      <c r="FK31" s="2"/>
      <c r="FL31" s="2"/>
      <c r="FM31" s="2"/>
      <c r="FN31" s="2"/>
      <c r="FO31" s="2"/>
      <c r="FP31" s="2"/>
      <c r="FQ31" s="2"/>
      <c r="FR31" s="2"/>
      <c r="FS31" s="2"/>
      <c r="FT31" s="2"/>
      <c r="FU31" s="2"/>
      <c r="FV31" s="2"/>
      <c r="FW31" s="2"/>
      <c r="FX31" s="2"/>
      <c r="FY31" s="2"/>
      <c r="FZ31" s="2"/>
      <c r="GA31" s="2"/>
      <c r="GB31" s="2"/>
      <c r="GC31" s="2"/>
      <c r="GD31" s="2"/>
      <c r="GE31" s="2"/>
    </row>
    <row r="47" spans="7:8" x14ac:dyDescent="0.4">
      <c r="G47" s="93">
        <v>45632</v>
      </c>
      <c r="H47" s="94"/>
    </row>
    <row r="48" spans="7:8" x14ac:dyDescent="0.4">
      <c r="G48" s="94"/>
      <c r="H48" s="94"/>
    </row>
  </sheetData>
  <mergeCells count="1">
    <mergeCell ref="A1:F3"/>
  </mergeCells>
  <printOptions horizontalCentered="1"/>
  <pageMargins left="0.11811023622047245" right="0.11811023622047245" top="0.19685039370078741" bottom="0.19685039370078741" header="0.31496062992125984" footer="0.31496062992125984"/>
  <pageSetup paperSize="9" firstPageNumber="2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007CDB-F92C-4394-AEC7-DC9501AC9D56}">
  <sheetPr>
    <pageSetUpPr fitToPage="1"/>
  </sheetPr>
  <dimension ref="A1:ID215"/>
  <sheetViews>
    <sheetView showZeros="0" view="pageBreakPreview" topLeftCell="A199" zoomScaleNormal="100" zoomScaleSheetLayoutView="100" workbookViewId="0">
      <selection activeCell="H215" sqref="H215"/>
    </sheetView>
  </sheetViews>
  <sheetFormatPr baseColWidth="10" defaultColWidth="11.3984375" defaultRowHeight="13.15" x14ac:dyDescent="0.4"/>
  <cols>
    <col min="1" max="1" width="4.86328125" style="52" customWidth="1"/>
    <col min="2" max="2" width="56.86328125" style="3" customWidth="1"/>
    <col min="3" max="3" width="7.86328125" style="4" customWidth="1"/>
    <col min="4" max="4" width="7.86328125" style="5" customWidth="1"/>
    <col min="5" max="5" width="12" style="36" customWidth="1"/>
    <col min="6" max="6" width="12.86328125" style="36" customWidth="1"/>
    <col min="7" max="16384" width="11.3984375" style="2"/>
  </cols>
  <sheetData>
    <row r="1" spans="1:7" ht="12.75" customHeight="1" x14ac:dyDescent="0.4">
      <c r="A1" s="254" t="s">
        <v>181</v>
      </c>
      <c r="B1" s="254"/>
      <c r="C1" s="254"/>
      <c r="D1" s="254"/>
      <c r="E1" s="254"/>
      <c r="F1" s="254"/>
    </row>
    <row r="2" spans="1:7" x14ac:dyDescent="0.4">
      <c r="A2" s="254"/>
      <c r="B2" s="254"/>
      <c r="C2" s="254"/>
      <c r="D2" s="254"/>
      <c r="E2" s="254"/>
      <c r="F2" s="254"/>
    </row>
    <row r="3" spans="1:7" x14ac:dyDescent="0.4">
      <c r="A3" s="254"/>
      <c r="B3" s="254"/>
      <c r="C3" s="254"/>
      <c r="D3" s="254"/>
      <c r="E3" s="254"/>
      <c r="F3" s="254"/>
    </row>
    <row r="4" spans="1:7" x14ac:dyDescent="0.4">
      <c r="A4" s="51"/>
      <c r="B4" s="6"/>
      <c r="C4" s="12"/>
      <c r="D4" s="13"/>
      <c r="E4" s="13"/>
      <c r="F4" s="13"/>
    </row>
    <row r="5" spans="1:7" x14ac:dyDescent="0.4">
      <c r="A5" s="51"/>
      <c r="B5" s="7" t="s">
        <v>0</v>
      </c>
      <c r="C5" s="12" t="s">
        <v>7</v>
      </c>
      <c r="D5" s="13" t="s">
        <v>1</v>
      </c>
      <c r="E5" s="13" t="s">
        <v>5</v>
      </c>
      <c r="F5" s="13" t="s">
        <v>6</v>
      </c>
    </row>
    <row r="6" spans="1:7" x14ac:dyDescent="0.4">
      <c r="A6" s="51"/>
      <c r="B6" s="82" t="s">
        <v>185</v>
      </c>
      <c r="C6" s="14"/>
      <c r="D6" s="13"/>
      <c r="E6" s="12" t="s">
        <v>4</v>
      </c>
      <c r="F6" s="12" t="s">
        <v>4</v>
      </c>
    </row>
    <row r="7" spans="1:7" ht="12.75" customHeight="1" x14ac:dyDescent="0.4">
      <c r="C7" s="69"/>
      <c r="D7" s="21"/>
      <c r="E7" s="15"/>
      <c r="F7" s="15"/>
    </row>
    <row r="8" spans="1:7" s="38" customFormat="1" ht="15.75" x14ac:dyDescent="0.4">
      <c r="A8" s="53"/>
      <c r="B8" s="8" t="s">
        <v>16</v>
      </c>
      <c r="C8" s="16"/>
      <c r="D8" s="17"/>
      <c r="E8" s="18"/>
      <c r="F8" s="24">
        <f>$C8*E8</f>
        <v>0</v>
      </c>
    </row>
    <row r="9" spans="1:7" x14ac:dyDescent="0.4">
      <c r="C9" s="20"/>
      <c r="D9" s="21"/>
      <c r="E9" s="15"/>
      <c r="F9" s="15">
        <f>$C9*E9</f>
        <v>0</v>
      </c>
    </row>
    <row r="10" spans="1:7" x14ac:dyDescent="0.4">
      <c r="A10" s="127" t="s">
        <v>40</v>
      </c>
      <c r="B10" s="56" t="s">
        <v>17</v>
      </c>
      <c r="C10" s="20"/>
      <c r="D10" s="21"/>
      <c r="E10" s="15"/>
      <c r="F10" s="57" t="s">
        <v>12</v>
      </c>
    </row>
    <row r="11" spans="1:7" x14ac:dyDescent="0.4">
      <c r="B11" s="56"/>
      <c r="C11" s="20"/>
      <c r="D11" s="21"/>
      <c r="E11" s="15"/>
      <c r="F11" s="15"/>
    </row>
    <row r="12" spans="1:7" x14ac:dyDescent="0.4">
      <c r="A12" s="127" t="s">
        <v>41</v>
      </c>
      <c r="B12" s="56" t="s">
        <v>18</v>
      </c>
      <c r="C12" s="20"/>
      <c r="D12" s="21"/>
      <c r="E12" s="15"/>
      <c r="F12" s="15">
        <f>$C12*E12</f>
        <v>0</v>
      </c>
    </row>
    <row r="13" spans="1:7" x14ac:dyDescent="0.4">
      <c r="C13" s="20"/>
      <c r="D13" s="21"/>
      <c r="E13" s="15"/>
      <c r="F13" s="15">
        <f>$C13*E13</f>
        <v>0</v>
      </c>
    </row>
    <row r="14" spans="1:7" x14ac:dyDescent="0.4">
      <c r="A14" s="52" t="s">
        <v>86</v>
      </c>
      <c r="B14" s="56" t="s">
        <v>18</v>
      </c>
      <c r="C14" s="20"/>
      <c r="D14" s="21"/>
      <c r="E14" s="15"/>
      <c r="F14" s="57"/>
    </row>
    <row r="15" spans="1:7" x14ac:dyDescent="0.4">
      <c r="A15" s="127"/>
      <c r="B15" s="56"/>
      <c r="C15" s="20"/>
      <c r="D15" s="21"/>
      <c r="E15" s="15"/>
      <c r="F15" s="15"/>
    </row>
    <row r="16" spans="1:7" ht="26.25" x14ac:dyDescent="0.4">
      <c r="A16" s="161"/>
      <c r="B16" s="162" t="s">
        <v>131</v>
      </c>
      <c r="C16" s="163"/>
      <c r="D16" s="164"/>
      <c r="E16" s="164"/>
      <c r="F16" s="166"/>
      <c r="G16" s="167"/>
    </row>
    <row r="17" spans="1:7" s="58" customFormat="1" x14ac:dyDescent="0.4">
      <c r="A17" s="161"/>
      <c r="B17" s="168" t="s">
        <v>132</v>
      </c>
      <c r="C17" s="163">
        <v>2</v>
      </c>
      <c r="D17" s="164" t="s">
        <v>3</v>
      </c>
      <c r="E17" s="165"/>
      <c r="F17" s="166">
        <f>$C17*E17</f>
        <v>0</v>
      </c>
      <c r="G17" s="169"/>
    </row>
    <row r="18" spans="1:7" x14ac:dyDescent="0.4">
      <c r="A18" s="161"/>
      <c r="B18" s="168" t="s">
        <v>133</v>
      </c>
      <c r="C18" s="163">
        <v>30</v>
      </c>
      <c r="D18" s="164" t="s">
        <v>3</v>
      </c>
      <c r="E18" s="170"/>
      <c r="F18" s="166">
        <f>$C18*E18</f>
        <v>0</v>
      </c>
      <c r="G18" s="167"/>
    </row>
    <row r="19" spans="1:7" x14ac:dyDescent="0.4">
      <c r="C19" s="190"/>
      <c r="D19" s="191"/>
      <c r="E19" s="192"/>
      <c r="F19" s="15"/>
    </row>
    <row r="20" spans="1:7" x14ac:dyDescent="0.4">
      <c r="B20" s="70" t="str">
        <f>CONCATENATE("SOUS-TOTAL HT  - ARTICLE ",A12)</f>
        <v>SOUS-TOTAL HT  - ARTICLE 1.2</v>
      </c>
      <c r="C20" s="20"/>
      <c r="D20" s="21"/>
      <c r="E20" s="21"/>
      <c r="F20" s="49">
        <f>SUM(F11:F19)</f>
        <v>0</v>
      </c>
    </row>
    <row r="21" spans="1:7" x14ac:dyDescent="0.4">
      <c r="B21" s="128"/>
      <c r="C21" s="20"/>
      <c r="D21" s="21"/>
      <c r="E21" s="15"/>
      <c r="F21" s="129"/>
    </row>
    <row r="22" spans="1:7" x14ac:dyDescent="0.4">
      <c r="A22" s="127" t="s">
        <v>87</v>
      </c>
      <c r="B22" s="56" t="s">
        <v>111</v>
      </c>
      <c r="C22" s="20"/>
      <c r="D22" s="21"/>
      <c r="E22" s="15"/>
      <c r="F22" s="57" t="s">
        <v>12</v>
      </c>
    </row>
    <row r="23" spans="1:7" x14ac:dyDescent="0.4">
      <c r="A23" s="127"/>
      <c r="B23" s="56"/>
      <c r="C23" s="20"/>
      <c r="D23" s="21"/>
      <c r="F23" s="180"/>
    </row>
    <row r="24" spans="1:7" x14ac:dyDescent="0.4">
      <c r="A24" s="161"/>
      <c r="B24" s="172" t="s">
        <v>134</v>
      </c>
      <c r="C24" s="20">
        <v>1</v>
      </c>
      <c r="D24" s="174" t="s">
        <v>2</v>
      </c>
      <c r="E24" s="175"/>
      <c r="F24" s="166">
        <f>$C24*E24</f>
        <v>0</v>
      </c>
    </row>
    <row r="25" spans="1:7" x14ac:dyDescent="0.4">
      <c r="A25" s="161"/>
      <c r="B25" s="172"/>
      <c r="C25" s="173"/>
      <c r="D25" s="174"/>
      <c r="E25" s="175"/>
      <c r="F25" s="166">
        <f t="shared" ref="F25:F32" si="0">$C25*E25</f>
        <v>0</v>
      </c>
    </row>
    <row r="26" spans="1:7" ht="26.25" x14ac:dyDescent="0.4">
      <c r="A26" s="161"/>
      <c r="B26" s="172" t="s">
        <v>138</v>
      </c>
      <c r="C26" s="173">
        <v>8</v>
      </c>
      <c r="D26" s="174" t="s">
        <v>3</v>
      </c>
      <c r="E26" s="175"/>
      <c r="F26" s="166">
        <f t="shared" si="0"/>
        <v>0</v>
      </c>
    </row>
    <row r="27" spans="1:7" x14ac:dyDescent="0.4">
      <c r="A27" s="161"/>
      <c r="B27" s="172"/>
      <c r="C27" s="173"/>
      <c r="D27" s="174"/>
      <c r="E27" s="175"/>
      <c r="F27" s="166">
        <f t="shared" si="0"/>
        <v>0</v>
      </c>
    </row>
    <row r="28" spans="1:7" x14ac:dyDescent="0.4">
      <c r="A28" s="161"/>
      <c r="B28" s="172" t="s">
        <v>135</v>
      </c>
      <c r="C28" s="173"/>
      <c r="D28" s="174"/>
      <c r="E28" s="175"/>
      <c r="F28" s="166">
        <f t="shared" si="0"/>
        <v>0</v>
      </c>
    </row>
    <row r="29" spans="1:7" x14ac:dyDescent="0.4">
      <c r="A29" s="161"/>
      <c r="B29" s="176" t="s">
        <v>136</v>
      </c>
      <c r="C29" s="177">
        <v>17</v>
      </c>
      <c r="D29" s="174" t="s">
        <v>2</v>
      </c>
      <c r="E29" s="175"/>
      <c r="F29" s="166">
        <f t="shared" si="0"/>
        <v>0</v>
      </c>
    </row>
    <row r="30" spans="1:7" x14ac:dyDescent="0.4">
      <c r="A30" s="161"/>
      <c r="B30" s="176" t="s">
        <v>137</v>
      </c>
      <c r="C30" s="177">
        <v>1</v>
      </c>
      <c r="D30" s="174" t="s">
        <v>2</v>
      </c>
      <c r="E30" s="175"/>
      <c r="F30" s="166">
        <f t="shared" si="0"/>
        <v>0</v>
      </c>
    </row>
    <row r="31" spans="1:7" x14ac:dyDescent="0.4">
      <c r="A31" s="161"/>
      <c r="B31" s="172"/>
      <c r="C31" s="179"/>
      <c r="D31" s="174"/>
      <c r="E31" s="175"/>
      <c r="F31" s="166">
        <f t="shared" si="0"/>
        <v>0</v>
      </c>
    </row>
    <row r="32" spans="1:7" ht="26.25" x14ac:dyDescent="0.4">
      <c r="A32" s="161"/>
      <c r="B32" s="178" t="s">
        <v>139</v>
      </c>
      <c r="C32" s="179">
        <v>17</v>
      </c>
      <c r="D32" s="21" t="s">
        <v>1</v>
      </c>
      <c r="E32" s="179"/>
      <c r="F32" s="166">
        <f t="shared" si="0"/>
        <v>0</v>
      </c>
    </row>
    <row r="33" spans="1:238" x14ac:dyDescent="0.4">
      <c r="B33" s="178"/>
      <c r="C33" s="206"/>
      <c r="D33" s="206"/>
      <c r="E33" s="206"/>
      <c r="F33" s="171"/>
    </row>
    <row r="34" spans="1:238" x14ac:dyDescent="0.4">
      <c r="B34" s="70" t="str">
        <f>CONCATENATE("SOUS-TOTAL HT  - ARTICLE ",A22)</f>
        <v>SOUS-TOTAL HT  - ARTICLE 1.3</v>
      </c>
      <c r="C34" s="179"/>
      <c r="D34" s="179"/>
      <c r="E34" s="179"/>
      <c r="F34" s="49">
        <f>SUM(F24:F32)</f>
        <v>0</v>
      </c>
    </row>
    <row r="35" spans="1:238" x14ac:dyDescent="0.4">
      <c r="C35" s="179"/>
      <c r="D35" s="179"/>
      <c r="E35" s="179"/>
      <c r="F35" s="15"/>
    </row>
    <row r="36" spans="1:238" s="84" customFormat="1" x14ac:dyDescent="0.4">
      <c r="A36" s="137" t="s">
        <v>88</v>
      </c>
      <c r="B36" s="66" t="s">
        <v>19</v>
      </c>
      <c r="C36" s="83"/>
      <c r="D36" s="64"/>
      <c r="E36" s="15"/>
      <c r="F36" s="138"/>
    </row>
    <row r="37" spans="1:238" s="143" customFormat="1" x14ac:dyDescent="0.4">
      <c r="A37" s="139"/>
      <c r="B37" s="140"/>
      <c r="C37" s="141"/>
      <c r="D37" s="81"/>
      <c r="E37" s="142"/>
      <c r="F37" s="142"/>
    </row>
    <row r="38" spans="1:238" x14ac:dyDescent="0.4">
      <c r="A38" s="144" t="s">
        <v>51</v>
      </c>
      <c r="B38" s="145" t="s">
        <v>112</v>
      </c>
      <c r="C38" s="146"/>
      <c r="D38" s="81"/>
      <c r="E38" s="142"/>
      <c r="F38" s="142">
        <f>$C38*E38</f>
        <v>0</v>
      </c>
      <c r="G38" s="143"/>
      <c r="H38" s="143"/>
      <c r="I38" s="143"/>
      <c r="J38" s="143"/>
      <c r="K38" s="143"/>
      <c r="L38" s="143"/>
      <c r="M38" s="143"/>
      <c r="N38" s="143"/>
      <c r="O38" s="143"/>
      <c r="P38" s="143"/>
      <c r="Q38" s="143"/>
      <c r="R38" s="143"/>
      <c r="S38" s="143"/>
      <c r="T38" s="143"/>
      <c r="U38" s="143"/>
      <c r="V38" s="143"/>
      <c r="W38" s="143"/>
      <c r="X38" s="143"/>
      <c r="Y38" s="143"/>
      <c r="Z38" s="143"/>
      <c r="AA38" s="143"/>
      <c r="AB38" s="143"/>
      <c r="AC38" s="143"/>
      <c r="AD38" s="143"/>
      <c r="AE38" s="143"/>
      <c r="AF38" s="143"/>
      <c r="AG38" s="143"/>
      <c r="AH38" s="143"/>
      <c r="AI38" s="143"/>
      <c r="AJ38" s="143"/>
      <c r="AK38" s="143"/>
      <c r="AL38" s="143"/>
      <c r="AM38" s="143"/>
      <c r="AN38" s="143"/>
      <c r="AO38" s="143"/>
      <c r="AP38" s="143"/>
      <c r="AQ38" s="143"/>
      <c r="AR38" s="143"/>
      <c r="AS38" s="143"/>
      <c r="AT38" s="143"/>
      <c r="AU38" s="143"/>
      <c r="AV38" s="143"/>
      <c r="AW38" s="143"/>
      <c r="AX38" s="143"/>
      <c r="AY38" s="143"/>
      <c r="AZ38" s="143"/>
      <c r="BA38" s="143"/>
      <c r="BB38" s="143"/>
      <c r="BC38" s="143"/>
      <c r="BD38" s="143"/>
      <c r="BE38" s="143"/>
      <c r="BF38" s="143"/>
      <c r="BG38" s="143"/>
      <c r="BH38" s="143"/>
      <c r="BI38" s="143"/>
      <c r="BJ38" s="143"/>
      <c r="BK38" s="143"/>
      <c r="BL38" s="143"/>
      <c r="BM38" s="143"/>
      <c r="BN38" s="143"/>
      <c r="BO38" s="143"/>
      <c r="BP38" s="143"/>
      <c r="BQ38" s="143"/>
      <c r="BR38" s="143"/>
      <c r="BS38" s="143"/>
      <c r="BT38" s="143"/>
      <c r="BU38" s="143"/>
      <c r="BV38" s="143"/>
      <c r="BW38" s="143"/>
      <c r="BX38" s="143"/>
      <c r="BY38" s="143"/>
      <c r="BZ38" s="143"/>
      <c r="CA38" s="143"/>
      <c r="CB38" s="143"/>
      <c r="CC38" s="143"/>
      <c r="CD38" s="143"/>
      <c r="CE38" s="143"/>
      <c r="CF38" s="143"/>
      <c r="CG38" s="143"/>
      <c r="CH38" s="143"/>
      <c r="CI38" s="143"/>
      <c r="CJ38" s="143"/>
      <c r="CK38" s="143"/>
      <c r="CL38" s="143"/>
      <c r="CM38" s="143"/>
      <c r="CN38" s="143"/>
      <c r="CO38" s="143"/>
      <c r="CP38" s="143"/>
      <c r="CQ38" s="143"/>
      <c r="CR38" s="143"/>
      <c r="CS38" s="143"/>
      <c r="CT38" s="143"/>
      <c r="CU38" s="143"/>
      <c r="CV38" s="143"/>
      <c r="CW38" s="143"/>
      <c r="CX38" s="143"/>
      <c r="CY38" s="143"/>
      <c r="CZ38" s="143"/>
      <c r="DA38" s="143"/>
      <c r="DB38" s="143"/>
      <c r="DC38" s="143"/>
      <c r="DD38" s="143"/>
      <c r="DE38" s="143"/>
      <c r="DF38" s="143"/>
      <c r="DG38" s="143"/>
      <c r="DH38" s="143"/>
      <c r="DI38" s="143"/>
      <c r="DJ38" s="143"/>
      <c r="DK38" s="143"/>
      <c r="DL38" s="143"/>
      <c r="DM38" s="143"/>
      <c r="DN38" s="143"/>
      <c r="DO38" s="143"/>
      <c r="DP38" s="143"/>
      <c r="DQ38" s="143"/>
      <c r="DR38" s="143"/>
      <c r="DS38" s="143"/>
      <c r="DT38" s="143"/>
      <c r="DU38" s="143"/>
      <c r="DV38" s="143"/>
      <c r="DW38" s="143"/>
      <c r="DX38" s="143"/>
      <c r="DY38" s="143"/>
      <c r="DZ38" s="143"/>
      <c r="EA38" s="143"/>
      <c r="EB38" s="143"/>
      <c r="EC38" s="143"/>
      <c r="ED38" s="143"/>
      <c r="EE38" s="143"/>
      <c r="EF38" s="143"/>
      <c r="EG38" s="143"/>
      <c r="EH38" s="143"/>
      <c r="EI38" s="143"/>
      <c r="EJ38" s="143"/>
      <c r="EK38" s="143"/>
      <c r="EL38" s="143"/>
      <c r="EM38" s="143"/>
      <c r="EN38" s="143"/>
      <c r="EO38" s="143"/>
      <c r="EP38" s="143"/>
      <c r="EQ38" s="143"/>
      <c r="ER38" s="143"/>
      <c r="ES38" s="143"/>
      <c r="ET38" s="143"/>
      <c r="EU38" s="143"/>
      <c r="EV38" s="143"/>
      <c r="EW38" s="143"/>
      <c r="EX38" s="143"/>
      <c r="EY38" s="143"/>
      <c r="EZ38" s="143"/>
      <c r="FA38" s="143"/>
      <c r="FB38" s="143"/>
      <c r="FC38" s="143"/>
      <c r="FD38" s="143"/>
      <c r="FE38" s="143"/>
      <c r="FF38" s="143"/>
      <c r="FG38" s="143"/>
      <c r="FH38" s="143"/>
      <c r="FI38" s="143"/>
      <c r="FJ38" s="143"/>
      <c r="FK38" s="143"/>
      <c r="FL38" s="143"/>
      <c r="FM38" s="143"/>
      <c r="FN38" s="143"/>
      <c r="FO38" s="143"/>
      <c r="FP38" s="143"/>
      <c r="FQ38" s="143"/>
      <c r="FR38" s="143"/>
      <c r="FS38" s="143"/>
      <c r="FT38" s="143"/>
      <c r="FU38" s="143"/>
      <c r="FV38" s="143"/>
      <c r="FW38" s="143"/>
      <c r="FX38" s="143"/>
      <c r="FY38" s="143"/>
      <c r="FZ38" s="143"/>
      <c r="GA38" s="143"/>
      <c r="GB38" s="143"/>
      <c r="GC38" s="143"/>
      <c r="GD38" s="143"/>
      <c r="GE38" s="143"/>
      <c r="GF38" s="143"/>
      <c r="GG38" s="143"/>
      <c r="GH38" s="143"/>
      <c r="GI38" s="143"/>
      <c r="GJ38" s="143"/>
      <c r="GK38" s="143"/>
      <c r="GL38" s="143"/>
      <c r="GM38" s="143"/>
      <c r="GN38" s="143"/>
      <c r="GO38" s="143"/>
      <c r="GP38" s="143"/>
      <c r="GQ38" s="143"/>
      <c r="GR38" s="143"/>
      <c r="GS38" s="143"/>
      <c r="GT38" s="143"/>
      <c r="GU38" s="143"/>
      <c r="GV38" s="143"/>
      <c r="GW38" s="143"/>
      <c r="GX38" s="143"/>
      <c r="GY38" s="143"/>
      <c r="GZ38" s="143"/>
      <c r="HA38" s="143"/>
      <c r="HB38" s="143"/>
      <c r="HC38" s="143"/>
      <c r="HD38" s="143"/>
      <c r="HE38" s="143"/>
      <c r="HF38" s="143"/>
      <c r="HG38" s="143"/>
      <c r="HH38" s="143"/>
      <c r="HI38" s="143"/>
      <c r="HJ38" s="143"/>
      <c r="HK38" s="143"/>
      <c r="HL38" s="143"/>
      <c r="HM38" s="143"/>
      <c r="HN38" s="143"/>
      <c r="HO38" s="143"/>
      <c r="HP38" s="143"/>
      <c r="HQ38" s="143"/>
      <c r="HR38" s="143"/>
      <c r="HS38" s="143"/>
      <c r="HT38" s="143"/>
      <c r="HU38" s="143"/>
      <c r="HV38" s="143"/>
      <c r="HW38" s="143"/>
      <c r="HX38" s="143"/>
      <c r="HY38" s="143"/>
      <c r="HZ38" s="143"/>
      <c r="IA38" s="143"/>
      <c r="IB38" s="143"/>
      <c r="IC38" s="143"/>
      <c r="ID38" s="143"/>
    </row>
    <row r="39" spans="1:238" s="143" customFormat="1" x14ac:dyDescent="0.4">
      <c r="A39" s="139"/>
      <c r="B39" s="147"/>
      <c r="C39" s="146"/>
      <c r="D39" s="81"/>
      <c r="E39" s="15"/>
      <c r="F39" s="15">
        <f t="shared" ref="F39:F61" si="1">$C39*E39</f>
        <v>0</v>
      </c>
    </row>
    <row r="40" spans="1:238" ht="39.4" x14ac:dyDescent="0.4">
      <c r="B40" s="3" t="s">
        <v>113</v>
      </c>
      <c r="C40" s="20"/>
      <c r="D40" s="21"/>
      <c r="E40" s="15"/>
      <c r="F40" s="15">
        <f t="shared" si="1"/>
        <v>0</v>
      </c>
    </row>
    <row r="41" spans="1:238" s="10" customFormat="1" ht="18" customHeight="1" x14ac:dyDescent="0.4">
      <c r="B41" s="181" t="s">
        <v>140</v>
      </c>
      <c r="C41" s="20"/>
      <c r="D41" s="21"/>
      <c r="E41" s="15"/>
      <c r="F41" s="10">
        <f>$C41*E41</f>
        <v>0</v>
      </c>
    </row>
    <row r="42" spans="1:238" x14ac:dyDescent="0.4">
      <c r="B42" s="10" t="s">
        <v>141</v>
      </c>
      <c r="C42" s="20">
        <v>6</v>
      </c>
      <c r="D42" s="21" t="s">
        <v>1</v>
      </c>
      <c r="E42" s="15"/>
      <c r="F42" s="15">
        <f t="shared" si="1"/>
        <v>0</v>
      </c>
    </row>
    <row r="43" spans="1:238" x14ac:dyDescent="0.4">
      <c r="B43" s="10" t="s">
        <v>142</v>
      </c>
      <c r="C43" s="20">
        <v>11</v>
      </c>
      <c r="D43" s="21" t="s">
        <v>1</v>
      </c>
      <c r="E43" s="15"/>
      <c r="F43" s="15">
        <f>$C43*E43</f>
        <v>0</v>
      </c>
    </row>
    <row r="44" spans="1:238" s="143" customFormat="1" x14ac:dyDescent="0.4">
      <c r="A44" s="139"/>
      <c r="B44" s="147"/>
      <c r="C44" s="146"/>
      <c r="D44" s="81"/>
      <c r="E44" s="142"/>
      <c r="F44" s="15">
        <f t="shared" si="1"/>
        <v>0</v>
      </c>
    </row>
    <row r="45" spans="1:238" x14ac:dyDescent="0.4">
      <c r="A45" s="144" t="s">
        <v>53</v>
      </c>
      <c r="B45" s="145" t="s">
        <v>114</v>
      </c>
      <c r="C45" s="146"/>
      <c r="D45" s="81"/>
      <c r="E45" s="142"/>
      <c r="F45" s="15">
        <f t="shared" si="1"/>
        <v>0</v>
      </c>
      <c r="G45" s="143"/>
      <c r="H45" s="143"/>
      <c r="I45" s="143"/>
      <c r="J45" s="143"/>
      <c r="K45" s="143"/>
      <c r="L45" s="143"/>
      <c r="M45" s="143"/>
      <c r="N45" s="143"/>
      <c r="O45" s="143"/>
      <c r="P45" s="143"/>
      <c r="Q45" s="143"/>
      <c r="R45" s="143"/>
      <c r="S45" s="143"/>
      <c r="T45" s="143"/>
      <c r="U45" s="143"/>
      <c r="V45" s="143"/>
      <c r="W45" s="143"/>
      <c r="X45" s="143"/>
      <c r="Y45" s="143"/>
      <c r="Z45" s="143"/>
      <c r="AA45" s="143"/>
      <c r="AB45" s="143"/>
      <c r="AC45" s="143"/>
      <c r="AD45" s="143"/>
      <c r="AE45" s="143"/>
      <c r="AF45" s="143"/>
      <c r="AG45" s="143"/>
      <c r="AH45" s="143"/>
      <c r="AI45" s="143"/>
      <c r="AJ45" s="143"/>
      <c r="AK45" s="143"/>
      <c r="AL45" s="143"/>
      <c r="AM45" s="143"/>
      <c r="AN45" s="143"/>
      <c r="AO45" s="143"/>
      <c r="AP45" s="143"/>
      <c r="AQ45" s="143"/>
      <c r="AR45" s="143"/>
      <c r="AS45" s="143"/>
      <c r="AT45" s="143"/>
      <c r="AU45" s="143"/>
      <c r="AV45" s="143"/>
      <c r="AW45" s="143"/>
      <c r="AX45" s="143"/>
      <c r="AY45" s="143"/>
      <c r="AZ45" s="143"/>
      <c r="BA45" s="143"/>
      <c r="BB45" s="143"/>
      <c r="BC45" s="143"/>
      <c r="BD45" s="143"/>
      <c r="BE45" s="143"/>
      <c r="BF45" s="143"/>
      <c r="BG45" s="143"/>
      <c r="BH45" s="143"/>
      <c r="BI45" s="143"/>
      <c r="BJ45" s="143"/>
      <c r="BK45" s="143"/>
      <c r="BL45" s="143"/>
      <c r="BM45" s="143"/>
      <c r="BN45" s="143"/>
      <c r="BO45" s="143"/>
      <c r="BP45" s="143"/>
      <c r="BQ45" s="143"/>
      <c r="BR45" s="143"/>
      <c r="BS45" s="143"/>
      <c r="BT45" s="143"/>
      <c r="BU45" s="143"/>
      <c r="BV45" s="143"/>
      <c r="BW45" s="143"/>
      <c r="BX45" s="143"/>
      <c r="BY45" s="143"/>
      <c r="BZ45" s="143"/>
      <c r="CA45" s="143"/>
      <c r="CB45" s="143"/>
      <c r="CC45" s="143"/>
      <c r="CD45" s="143"/>
      <c r="CE45" s="143"/>
      <c r="CF45" s="143"/>
      <c r="CG45" s="143"/>
      <c r="CH45" s="143"/>
      <c r="CI45" s="143"/>
      <c r="CJ45" s="143"/>
      <c r="CK45" s="143"/>
      <c r="CL45" s="143"/>
      <c r="CM45" s="143"/>
      <c r="CN45" s="143"/>
      <c r="CO45" s="143"/>
      <c r="CP45" s="143"/>
      <c r="CQ45" s="143"/>
      <c r="CR45" s="143"/>
      <c r="CS45" s="143"/>
      <c r="CT45" s="143"/>
      <c r="CU45" s="143"/>
      <c r="CV45" s="143"/>
      <c r="CW45" s="143"/>
      <c r="CX45" s="143"/>
      <c r="CY45" s="143"/>
      <c r="CZ45" s="143"/>
      <c r="DA45" s="143"/>
      <c r="DB45" s="143"/>
      <c r="DC45" s="143"/>
      <c r="DD45" s="143"/>
      <c r="DE45" s="143"/>
      <c r="DF45" s="143"/>
      <c r="DG45" s="143"/>
      <c r="DH45" s="143"/>
      <c r="DI45" s="143"/>
      <c r="DJ45" s="143"/>
      <c r="DK45" s="143"/>
      <c r="DL45" s="143"/>
      <c r="DM45" s="143"/>
      <c r="DN45" s="143"/>
      <c r="DO45" s="143"/>
      <c r="DP45" s="143"/>
      <c r="DQ45" s="143"/>
      <c r="DR45" s="143"/>
      <c r="DS45" s="143"/>
      <c r="DT45" s="143"/>
      <c r="DU45" s="143"/>
      <c r="DV45" s="143"/>
      <c r="DW45" s="143"/>
      <c r="DX45" s="143"/>
      <c r="DY45" s="143"/>
      <c r="DZ45" s="143"/>
      <c r="EA45" s="143"/>
      <c r="EB45" s="143"/>
      <c r="EC45" s="143"/>
      <c r="ED45" s="143"/>
      <c r="EE45" s="143"/>
      <c r="EF45" s="143"/>
      <c r="EG45" s="143"/>
      <c r="EH45" s="143"/>
      <c r="EI45" s="143"/>
      <c r="EJ45" s="143"/>
      <c r="EK45" s="143"/>
      <c r="EL45" s="143"/>
      <c r="EM45" s="143"/>
      <c r="EN45" s="143"/>
      <c r="EO45" s="143"/>
      <c r="EP45" s="143"/>
      <c r="EQ45" s="143"/>
      <c r="ER45" s="143"/>
      <c r="ES45" s="143"/>
      <c r="ET45" s="143"/>
      <c r="EU45" s="143"/>
      <c r="EV45" s="143"/>
      <c r="EW45" s="143"/>
      <c r="EX45" s="143"/>
      <c r="EY45" s="143"/>
      <c r="EZ45" s="143"/>
      <c r="FA45" s="143"/>
      <c r="FB45" s="143"/>
      <c r="FC45" s="143"/>
      <c r="FD45" s="143"/>
      <c r="FE45" s="143"/>
      <c r="FF45" s="143"/>
      <c r="FG45" s="143"/>
      <c r="FH45" s="143"/>
      <c r="FI45" s="143"/>
      <c r="FJ45" s="143"/>
      <c r="FK45" s="143"/>
      <c r="FL45" s="143"/>
      <c r="FM45" s="143"/>
      <c r="FN45" s="143"/>
      <c r="FO45" s="143"/>
      <c r="FP45" s="143"/>
      <c r="FQ45" s="143"/>
      <c r="FR45" s="143"/>
      <c r="FS45" s="143"/>
      <c r="FT45" s="143"/>
      <c r="FU45" s="143"/>
      <c r="FV45" s="143"/>
      <c r="FW45" s="143"/>
      <c r="FX45" s="143"/>
      <c r="FY45" s="143"/>
      <c r="FZ45" s="143"/>
      <c r="GA45" s="143"/>
      <c r="GB45" s="143"/>
      <c r="GC45" s="143"/>
      <c r="GD45" s="143"/>
      <c r="GE45" s="143"/>
      <c r="GF45" s="143"/>
      <c r="GG45" s="143"/>
      <c r="GH45" s="143"/>
      <c r="GI45" s="143"/>
      <c r="GJ45" s="143"/>
      <c r="GK45" s="143"/>
      <c r="GL45" s="143"/>
      <c r="GM45" s="143"/>
      <c r="GN45" s="143"/>
      <c r="GO45" s="143"/>
      <c r="GP45" s="143"/>
      <c r="GQ45" s="143"/>
      <c r="GR45" s="143"/>
      <c r="GS45" s="143"/>
      <c r="GT45" s="143"/>
      <c r="GU45" s="143"/>
      <c r="GV45" s="143"/>
      <c r="GW45" s="143"/>
      <c r="GX45" s="143"/>
      <c r="GY45" s="143"/>
      <c r="GZ45" s="143"/>
      <c r="HA45" s="143"/>
      <c r="HB45" s="143"/>
      <c r="HC45" s="143"/>
      <c r="HD45" s="143"/>
      <c r="HE45" s="143"/>
      <c r="HF45" s="143"/>
      <c r="HG45" s="143"/>
      <c r="HH45" s="143"/>
      <c r="HI45" s="143"/>
      <c r="HJ45" s="143"/>
      <c r="HK45" s="143"/>
      <c r="HL45" s="143"/>
      <c r="HM45" s="143"/>
      <c r="HN45" s="143"/>
      <c r="HO45" s="143"/>
      <c r="HP45" s="143"/>
      <c r="HQ45" s="143"/>
      <c r="HR45" s="143"/>
      <c r="HS45" s="143"/>
      <c r="HT45" s="143"/>
      <c r="HU45" s="143"/>
      <c r="HV45" s="143"/>
      <c r="HW45" s="143"/>
      <c r="HX45" s="143"/>
      <c r="HY45" s="143"/>
      <c r="HZ45" s="143"/>
      <c r="IA45" s="143"/>
      <c r="IB45" s="143"/>
      <c r="IC45" s="143"/>
      <c r="ID45" s="143"/>
    </row>
    <row r="46" spans="1:238" s="143" customFormat="1" x14ac:dyDescent="0.4">
      <c r="A46" s="139"/>
      <c r="B46" s="147"/>
      <c r="C46" s="146"/>
      <c r="D46" s="81"/>
      <c r="E46" s="142"/>
      <c r="F46" s="15">
        <f t="shared" si="1"/>
        <v>0</v>
      </c>
    </row>
    <row r="47" spans="1:238" x14ac:dyDescent="0.4">
      <c r="A47" s="139"/>
      <c r="B47" s="148" t="s">
        <v>115</v>
      </c>
      <c r="C47" s="146"/>
      <c r="D47" s="81"/>
      <c r="E47" s="142"/>
      <c r="F47" s="15">
        <f t="shared" si="1"/>
        <v>0</v>
      </c>
      <c r="G47" s="143"/>
      <c r="H47" s="143"/>
      <c r="I47" s="143"/>
      <c r="J47" s="143"/>
      <c r="K47" s="143"/>
      <c r="L47" s="143"/>
      <c r="M47" s="143"/>
      <c r="N47" s="143"/>
      <c r="O47" s="143"/>
      <c r="P47" s="143"/>
      <c r="Q47" s="143"/>
      <c r="R47" s="143"/>
      <c r="S47" s="143"/>
      <c r="T47" s="143"/>
      <c r="U47" s="143"/>
      <c r="V47" s="143"/>
      <c r="W47" s="143"/>
      <c r="X47" s="143"/>
      <c r="Y47" s="143"/>
      <c r="Z47" s="143"/>
      <c r="AA47" s="143"/>
      <c r="AB47" s="143"/>
      <c r="AC47" s="143"/>
      <c r="AD47" s="143"/>
      <c r="AE47" s="143"/>
      <c r="AF47" s="143"/>
      <c r="AG47" s="143"/>
      <c r="AH47" s="143"/>
      <c r="AI47" s="143"/>
      <c r="AJ47" s="143"/>
      <c r="AK47" s="143"/>
      <c r="AL47" s="143"/>
      <c r="AM47" s="143"/>
      <c r="AN47" s="143"/>
      <c r="AO47" s="143"/>
      <c r="AP47" s="143"/>
      <c r="AQ47" s="143"/>
      <c r="AR47" s="143"/>
      <c r="AS47" s="143"/>
      <c r="AT47" s="143"/>
      <c r="AU47" s="143"/>
      <c r="AV47" s="143"/>
      <c r="AW47" s="143"/>
      <c r="AX47" s="143"/>
      <c r="AY47" s="143"/>
      <c r="AZ47" s="143"/>
      <c r="BA47" s="143"/>
      <c r="BB47" s="143"/>
      <c r="BC47" s="143"/>
      <c r="BD47" s="143"/>
      <c r="BE47" s="143"/>
      <c r="BF47" s="143"/>
      <c r="BG47" s="143"/>
      <c r="BH47" s="143"/>
      <c r="BI47" s="143"/>
      <c r="BJ47" s="143"/>
      <c r="BK47" s="143"/>
      <c r="BL47" s="143"/>
      <c r="BM47" s="143"/>
      <c r="BN47" s="143"/>
      <c r="BO47" s="143"/>
      <c r="BP47" s="143"/>
      <c r="BQ47" s="143"/>
      <c r="BR47" s="143"/>
      <c r="BS47" s="143"/>
      <c r="BT47" s="143"/>
      <c r="BU47" s="143"/>
      <c r="BV47" s="143"/>
      <c r="BW47" s="143"/>
      <c r="BX47" s="143"/>
      <c r="BY47" s="143"/>
      <c r="BZ47" s="143"/>
      <c r="CA47" s="143"/>
      <c r="CB47" s="143"/>
      <c r="CC47" s="143"/>
      <c r="CD47" s="143"/>
      <c r="CE47" s="143"/>
      <c r="CF47" s="143"/>
      <c r="CG47" s="143"/>
      <c r="CH47" s="143"/>
      <c r="CI47" s="143"/>
      <c r="CJ47" s="143"/>
      <c r="CK47" s="143"/>
      <c r="CL47" s="143"/>
      <c r="CM47" s="143"/>
      <c r="CN47" s="143"/>
      <c r="CO47" s="143"/>
      <c r="CP47" s="143"/>
      <c r="CQ47" s="143"/>
      <c r="CR47" s="143"/>
      <c r="CS47" s="143"/>
      <c r="CT47" s="143"/>
      <c r="CU47" s="143"/>
      <c r="CV47" s="143"/>
      <c r="CW47" s="143"/>
      <c r="CX47" s="143"/>
      <c r="CY47" s="143"/>
      <c r="CZ47" s="143"/>
      <c r="DA47" s="143"/>
      <c r="DB47" s="143"/>
      <c r="DC47" s="143"/>
      <c r="DD47" s="143"/>
      <c r="DE47" s="143"/>
      <c r="DF47" s="143"/>
      <c r="DG47" s="143"/>
      <c r="DH47" s="143"/>
      <c r="DI47" s="143"/>
      <c r="DJ47" s="143"/>
      <c r="DK47" s="143"/>
      <c r="DL47" s="143"/>
      <c r="DM47" s="143"/>
      <c r="DN47" s="143"/>
      <c r="DO47" s="143"/>
      <c r="DP47" s="143"/>
      <c r="DQ47" s="143"/>
      <c r="DR47" s="143"/>
      <c r="DS47" s="143"/>
      <c r="DT47" s="143"/>
      <c r="DU47" s="143"/>
      <c r="DV47" s="143"/>
      <c r="DW47" s="143"/>
      <c r="DX47" s="143"/>
      <c r="DY47" s="143"/>
      <c r="DZ47" s="143"/>
      <c r="EA47" s="143"/>
      <c r="EB47" s="143"/>
      <c r="EC47" s="143"/>
      <c r="ED47" s="143"/>
      <c r="EE47" s="143"/>
      <c r="EF47" s="143"/>
      <c r="EG47" s="143"/>
      <c r="EH47" s="143"/>
      <c r="EI47" s="143"/>
      <c r="EJ47" s="143"/>
      <c r="EK47" s="143"/>
      <c r="EL47" s="143"/>
      <c r="EM47" s="143"/>
      <c r="EN47" s="143"/>
      <c r="EO47" s="143"/>
      <c r="EP47" s="143"/>
      <c r="EQ47" s="143"/>
      <c r="ER47" s="143"/>
      <c r="ES47" s="143"/>
      <c r="ET47" s="143"/>
      <c r="EU47" s="143"/>
      <c r="EV47" s="143"/>
      <c r="EW47" s="143"/>
      <c r="EX47" s="143"/>
      <c r="EY47" s="143"/>
      <c r="EZ47" s="143"/>
      <c r="FA47" s="143"/>
      <c r="FB47" s="143"/>
      <c r="FC47" s="143"/>
      <c r="FD47" s="143"/>
      <c r="FE47" s="143"/>
      <c r="FF47" s="143"/>
      <c r="FG47" s="143"/>
      <c r="FH47" s="143"/>
      <c r="FI47" s="143"/>
      <c r="FJ47" s="143"/>
      <c r="FK47" s="143"/>
      <c r="FL47" s="143"/>
      <c r="FM47" s="143"/>
      <c r="FN47" s="143"/>
      <c r="FO47" s="143"/>
      <c r="FP47" s="143"/>
      <c r="FQ47" s="143"/>
      <c r="FR47" s="143"/>
      <c r="FS47" s="143"/>
      <c r="FT47" s="143"/>
      <c r="FU47" s="143"/>
      <c r="FV47" s="143"/>
      <c r="FW47" s="143"/>
      <c r="FX47" s="143"/>
      <c r="FY47" s="143"/>
      <c r="FZ47" s="143"/>
      <c r="GA47" s="143"/>
      <c r="GB47" s="143"/>
      <c r="GC47" s="143"/>
      <c r="GD47" s="143"/>
      <c r="GE47" s="143"/>
      <c r="GF47" s="143"/>
      <c r="GG47" s="143"/>
      <c r="GH47" s="143"/>
      <c r="GI47" s="143"/>
      <c r="GJ47" s="143"/>
      <c r="GK47" s="143"/>
      <c r="GL47" s="143"/>
      <c r="GM47" s="143"/>
      <c r="GN47" s="143"/>
      <c r="GO47" s="143"/>
      <c r="GP47" s="143"/>
      <c r="GQ47" s="143"/>
      <c r="GR47" s="143"/>
      <c r="GS47" s="143"/>
      <c r="GT47" s="143"/>
      <c r="GU47" s="143"/>
      <c r="GV47" s="143"/>
      <c r="GW47" s="143"/>
      <c r="GX47" s="143"/>
      <c r="GY47" s="143"/>
      <c r="GZ47" s="143"/>
      <c r="HA47" s="143"/>
      <c r="HB47" s="143"/>
      <c r="HC47" s="143"/>
      <c r="HD47" s="143"/>
      <c r="HE47" s="143"/>
      <c r="HF47" s="143"/>
      <c r="HG47" s="143"/>
      <c r="HH47" s="143"/>
      <c r="HI47" s="143"/>
      <c r="HJ47" s="143"/>
      <c r="HK47" s="143"/>
      <c r="HL47" s="143"/>
      <c r="HM47" s="143"/>
      <c r="HN47" s="143"/>
      <c r="HO47" s="143"/>
      <c r="HP47" s="143"/>
      <c r="HQ47" s="143"/>
      <c r="HR47" s="143"/>
      <c r="HS47" s="143"/>
      <c r="HT47" s="143"/>
      <c r="HU47" s="143"/>
      <c r="HV47" s="143"/>
      <c r="HW47" s="143"/>
      <c r="HX47" s="143"/>
      <c r="HY47" s="143"/>
      <c r="HZ47" s="143"/>
      <c r="IA47" s="143"/>
      <c r="IB47" s="143"/>
      <c r="IC47" s="143"/>
      <c r="ID47" s="143"/>
    </row>
    <row r="48" spans="1:238" s="143" customFormat="1" x14ac:dyDescent="0.4">
      <c r="A48" s="139"/>
      <c r="B48" s="147" t="s">
        <v>54</v>
      </c>
      <c r="C48" s="146"/>
      <c r="D48" s="81"/>
      <c r="E48" s="142"/>
      <c r="F48" s="15">
        <f t="shared" si="1"/>
        <v>0</v>
      </c>
    </row>
    <row r="49" spans="1:238" s="143" customFormat="1" x14ac:dyDescent="0.4">
      <c r="A49" s="139"/>
      <c r="B49" s="147" t="s">
        <v>124</v>
      </c>
      <c r="C49" s="146">
        <f>(3*8)+5</f>
        <v>29</v>
      </c>
      <c r="D49" s="81" t="s">
        <v>3</v>
      </c>
      <c r="E49" s="142"/>
      <c r="F49" s="15">
        <f t="shared" si="1"/>
        <v>0</v>
      </c>
    </row>
    <row r="50" spans="1:238" s="143" customFormat="1" x14ac:dyDescent="0.4">
      <c r="A50" s="139"/>
      <c r="B50" s="147" t="s">
        <v>129</v>
      </c>
      <c r="C50" s="146">
        <f>(2*8)</f>
        <v>16</v>
      </c>
      <c r="D50" s="81" t="s">
        <v>3</v>
      </c>
      <c r="E50" s="142"/>
      <c r="F50" s="15">
        <f>$C50*E50</f>
        <v>0</v>
      </c>
    </row>
    <row r="51" spans="1:238" s="143" customFormat="1" ht="26.25" x14ac:dyDescent="0.4">
      <c r="A51" s="139"/>
      <c r="B51" s="147" t="s">
        <v>125</v>
      </c>
      <c r="C51" s="146">
        <v>4</v>
      </c>
      <c r="D51" s="81" t="s">
        <v>116</v>
      </c>
      <c r="E51" s="142"/>
      <c r="F51" s="15">
        <f t="shared" si="1"/>
        <v>0</v>
      </c>
    </row>
    <row r="52" spans="1:238" s="143" customFormat="1" ht="26.25" x14ac:dyDescent="0.4">
      <c r="A52" s="139"/>
      <c r="B52" s="147" t="s">
        <v>130</v>
      </c>
      <c r="C52" s="146">
        <v>2</v>
      </c>
      <c r="D52" s="81" t="s">
        <v>116</v>
      </c>
      <c r="E52" s="142"/>
      <c r="F52" s="15">
        <f>$C52*E52</f>
        <v>0</v>
      </c>
    </row>
    <row r="53" spans="1:238" s="143" customFormat="1" x14ac:dyDescent="0.4">
      <c r="A53" s="139"/>
      <c r="B53" s="147"/>
      <c r="C53" s="146"/>
      <c r="D53" s="81"/>
      <c r="E53" s="142"/>
      <c r="F53" s="15">
        <f t="shared" si="1"/>
        <v>0</v>
      </c>
    </row>
    <row r="54" spans="1:238" s="143" customFormat="1" x14ac:dyDescent="0.4">
      <c r="A54" s="139"/>
      <c r="B54" s="147" t="s">
        <v>117</v>
      </c>
      <c r="C54" s="146">
        <v>6</v>
      </c>
      <c r="D54" s="81" t="s">
        <v>116</v>
      </c>
      <c r="E54" s="142"/>
      <c r="F54" s="15">
        <f t="shared" si="1"/>
        <v>0</v>
      </c>
    </row>
    <row r="55" spans="1:238" s="143" customFormat="1" x14ac:dyDescent="0.4">
      <c r="A55" s="139"/>
      <c r="B55" s="147"/>
      <c r="C55" s="146"/>
      <c r="D55" s="81"/>
      <c r="E55" s="142"/>
      <c r="F55" s="15">
        <f t="shared" si="1"/>
        <v>0</v>
      </c>
    </row>
    <row r="56" spans="1:238" ht="30" customHeight="1" x14ac:dyDescent="0.4">
      <c r="A56" s="144" t="s">
        <v>57</v>
      </c>
      <c r="B56" s="148" t="s">
        <v>143</v>
      </c>
      <c r="C56" s="146"/>
      <c r="D56" s="81"/>
      <c r="E56" s="142"/>
      <c r="F56" s="138" t="s">
        <v>12</v>
      </c>
      <c r="G56" s="143"/>
      <c r="H56" s="143"/>
      <c r="I56" s="143"/>
      <c r="J56" s="143"/>
      <c r="K56" s="143"/>
      <c r="L56" s="143"/>
      <c r="M56" s="143"/>
      <c r="N56" s="143"/>
      <c r="O56" s="143"/>
      <c r="P56" s="143"/>
      <c r="Q56" s="143"/>
      <c r="R56" s="143"/>
      <c r="S56" s="143"/>
      <c r="T56" s="143"/>
      <c r="U56" s="143"/>
      <c r="V56" s="143"/>
      <c r="W56" s="143"/>
      <c r="X56" s="143"/>
      <c r="Y56" s="143"/>
      <c r="Z56" s="143"/>
      <c r="AA56" s="143"/>
      <c r="AB56" s="143"/>
      <c r="AC56" s="143"/>
      <c r="AD56" s="143"/>
      <c r="AE56" s="143"/>
      <c r="AF56" s="143"/>
      <c r="AG56" s="143"/>
      <c r="AH56" s="143"/>
      <c r="AI56" s="143"/>
      <c r="AJ56" s="143"/>
      <c r="AK56" s="143"/>
      <c r="AL56" s="143"/>
      <c r="AM56" s="143"/>
      <c r="AN56" s="143"/>
      <c r="AO56" s="143"/>
      <c r="AP56" s="143"/>
      <c r="AQ56" s="143"/>
      <c r="AR56" s="143"/>
      <c r="AS56" s="143"/>
      <c r="AT56" s="143"/>
      <c r="AU56" s="143"/>
      <c r="AV56" s="143"/>
      <c r="AW56" s="143"/>
      <c r="AX56" s="143"/>
      <c r="AY56" s="143"/>
      <c r="AZ56" s="143"/>
      <c r="BA56" s="143"/>
      <c r="BB56" s="143"/>
      <c r="BC56" s="143"/>
      <c r="BD56" s="143"/>
      <c r="BE56" s="143"/>
      <c r="BF56" s="143"/>
      <c r="BG56" s="143"/>
      <c r="BH56" s="143"/>
      <c r="BI56" s="143"/>
      <c r="BJ56" s="143"/>
      <c r="BK56" s="143"/>
      <c r="BL56" s="143"/>
      <c r="BM56" s="143"/>
      <c r="BN56" s="143"/>
      <c r="BO56" s="143"/>
      <c r="BP56" s="143"/>
      <c r="BQ56" s="143"/>
      <c r="BR56" s="143"/>
      <c r="BS56" s="143"/>
      <c r="BT56" s="143"/>
      <c r="BU56" s="143"/>
      <c r="BV56" s="143"/>
      <c r="BW56" s="143"/>
      <c r="BX56" s="143"/>
      <c r="BY56" s="143"/>
      <c r="BZ56" s="143"/>
      <c r="CA56" s="143"/>
      <c r="CB56" s="143"/>
      <c r="CC56" s="143"/>
      <c r="CD56" s="143"/>
      <c r="CE56" s="143"/>
      <c r="CF56" s="143"/>
      <c r="CG56" s="143"/>
      <c r="CH56" s="143"/>
      <c r="CI56" s="143"/>
      <c r="CJ56" s="143"/>
      <c r="CK56" s="143"/>
      <c r="CL56" s="143"/>
      <c r="CM56" s="143"/>
      <c r="CN56" s="143"/>
      <c r="CO56" s="143"/>
      <c r="CP56" s="143"/>
      <c r="CQ56" s="143"/>
      <c r="CR56" s="143"/>
      <c r="CS56" s="143"/>
      <c r="CT56" s="143"/>
      <c r="CU56" s="143"/>
      <c r="CV56" s="143"/>
      <c r="CW56" s="143"/>
      <c r="CX56" s="143"/>
      <c r="CY56" s="143"/>
      <c r="CZ56" s="143"/>
      <c r="DA56" s="143"/>
      <c r="DB56" s="143"/>
      <c r="DC56" s="143"/>
      <c r="DD56" s="143"/>
      <c r="DE56" s="143"/>
      <c r="DF56" s="143"/>
      <c r="DG56" s="143"/>
      <c r="DH56" s="143"/>
      <c r="DI56" s="143"/>
      <c r="DJ56" s="143"/>
      <c r="DK56" s="143"/>
      <c r="DL56" s="143"/>
      <c r="DM56" s="143"/>
      <c r="DN56" s="143"/>
      <c r="DO56" s="143"/>
      <c r="DP56" s="143"/>
      <c r="DQ56" s="143"/>
      <c r="DR56" s="143"/>
      <c r="DS56" s="143"/>
      <c r="DT56" s="143"/>
      <c r="DU56" s="143"/>
      <c r="DV56" s="143"/>
      <c r="DW56" s="143"/>
      <c r="DX56" s="143"/>
      <c r="DY56" s="143"/>
      <c r="DZ56" s="143"/>
      <c r="EA56" s="143"/>
      <c r="EB56" s="143"/>
      <c r="EC56" s="143"/>
      <c r="ED56" s="143"/>
      <c r="EE56" s="143"/>
      <c r="EF56" s="143"/>
      <c r="EG56" s="143"/>
      <c r="EH56" s="143"/>
      <c r="EI56" s="143"/>
      <c r="EJ56" s="143"/>
      <c r="EK56" s="143"/>
      <c r="EL56" s="143"/>
      <c r="EM56" s="143"/>
      <c r="EN56" s="143"/>
      <c r="EO56" s="143"/>
      <c r="EP56" s="143"/>
      <c r="EQ56" s="143"/>
      <c r="ER56" s="143"/>
      <c r="ES56" s="143"/>
      <c r="ET56" s="143"/>
      <c r="EU56" s="143"/>
      <c r="EV56" s="143"/>
      <c r="EW56" s="143"/>
      <c r="EX56" s="143"/>
      <c r="EY56" s="143"/>
      <c r="EZ56" s="143"/>
      <c r="FA56" s="143"/>
      <c r="FB56" s="143"/>
      <c r="FC56" s="143"/>
      <c r="FD56" s="143"/>
      <c r="FE56" s="143"/>
      <c r="FF56" s="143"/>
      <c r="FG56" s="143"/>
      <c r="FH56" s="143"/>
      <c r="FI56" s="143"/>
      <c r="FJ56" s="143"/>
      <c r="FK56" s="143"/>
      <c r="FL56" s="143"/>
      <c r="FM56" s="143"/>
      <c r="FN56" s="143"/>
      <c r="FO56" s="143"/>
      <c r="FP56" s="143"/>
      <c r="FQ56" s="143"/>
      <c r="FR56" s="143"/>
      <c r="FS56" s="143"/>
      <c r="FT56" s="143"/>
      <c r="FU56" s="143"/>
      <c r="FV56" s="143"/>
      <c r="FW56" s="143"/>
      <c r="FX56" s="143"/>
      <c r="FY56" s="143"/>
      <c r="FZ56" s="143"/>
      <c r="GA56" s="143"/>
      <c r="GB56" s="143"/>
      <c r="GC56" s="143"/>
      <c r="GD56" s="143"/>
      <c r="GE56" s="143"/>
      <c r="GF56" s="143"/>
      <c r="GG56" s="143"/>
      <c r="GH56" s="143"/>
      <c r="GI56" s="143"/>
      <c r="GJ56" s="143"/>
      <c r="GK56" s="143"/>
      <c r="GL56" s="143"/>
      <c r="GM56" s="143"/>
      <c r="GN56" s="143"/>
      <c r="GO56" s="143"/>
      <c r="GP56" s="143"/>
      <c r="GQ56" s="143"/>
      <c r="GR56" s="143"/>
      <c r="GS56" s="143"/>
      <c r="GT56" s="143"/>
      <c r="GU56" s="143"/>
      <c r="GV56" s="143"/>
      <c r="GW56" s="143"/>
      <c r="GX56" s="143"/>
      <c r="GY56" s="143"/>
      <c r="GZ56" s="143"/>
      <c r="HA56" s="143"/>
      <c r="HB56" s="143"/>
      <c r="HC56" s="143"/>
      <c r="HD56" s="143"/>
      <c r="HE56" s="143"/>
      <c r="HF56" s="143"/>
      <c r="HG56" s="143"/>
      <c r="HH56" s="143"/>
      <c r="HI56" s="143"/>
      <c r="HJ56" s="143"/>
      <c r="HK56" s="143"/>
      <c r="HL56" s="143"/>
      <c r="HM56" s="143"/>
      <c r="HN56" s="143"/>
      <c r="HO56" s="143"/>
      <c r="HP56" s="143"/>
      <c r="HQ56" s="143"/>
      <c r="HR56" s="143"/>
      <c r="HS56" s="143"/>
      <c r="HT56" s="143"/>
      <c r="HU56" s="143"/>
      <c r="HV56" s="143"/>
      <c r="HW56" s="143"/>
      <c r="HX56" s="143"/>
      <c r="HY56" s="143"/>
      <c r="HZ56" s="143"/>
      <c r="IA56" s="143"/>
      <c r="IB56" s="143"/>
      <c r="IC56" s="143"/>
      <c r="ID56" s="143"/>
    </row>
    <row r="57" spans="1:238" s="143" customFormat="1" x14ac:dyDescent="0.4">
      <c r="A57" s="139"/>
      <c r="B57" s="147"/>
      <c r="C57" s="146"/>
      <c r="D57" s="81"/>
      <c r="E57" s="142"/>
      <c r="F57" s="15">
        <f t="shared" si="1"/>
        <v>0</v>
      </c>
    </row>
    <row r="58" spans="1:238" x14ac:dyDescent="0.4">
      <c r="A58" s="139"/>
      <c r="B58" s="149" t="s">
        <v>118</v>
      </c>
      <c r="C58" s="146"/>
      <c r="D58" s="81"/>
      <c r="E58" s="142"/>
      <c r="F58" s="15">
        <f t="shared" si="1"/>
        <v>0</v>
      </c>
      <c r="G58" s="143"/>
      <c r="H58" s="143"/>
      <c r="I58" s="143"/>
      <c r="J58" s="143"/>
      <c r="K58" s="143"/>
      <c r="L58" s="143"/>
      <c r="M58" s="143"/>
      <c r="N58" s="143"/>
      <c r="O58" s="143"/>
      <c r="P58" s="143"/>
      <c r="Q58" s="143"/>
      <c r="R58" s="143"/>
      <c r="S58" s="143"/>
      <c r="T58" s="143"/>
      <c r="U58" s="143"/>
      <c r="V58" s="143"/>
      <c r="W58" s="143"/>
      <c r="X58" s="143"/>
      <c r="Y58" s="143"/>
      <c r="Z58" s="143"/>
      <c r="AA58" s="143"/>
      <c r="AB58" s="143"/>
      <c r="AC58" s="143"/>
      <c r="AD58" s="143"/>
      <c r="AE58" s="143"/>
      <c r="AF58" s="143"/>
      <c r="AG58" s="143"/>
      <c r="AH58" s="143"/>
      <c r="AI58" s="143"/>
      <c r="AJ58" s="143"/>
      <c r="AK58" s="143"/>
      <c r="AL58" s="143"/>
      <c r="AM58" s="143"/>
      <c r="AN58" s="143"/>
      <c r="AO58" s="143"/>
      <c r="AP58" s="143"/>
      <c r="AQ58" s="143"/>
      <c r="AR58" s="143"/>
      <c r="AS58" s="143"/>
      <c r="AT58" s="143"/>
      <c r="AU58" s="143"/>
      <c r="AV58" s="143"/>
      <c r="AW58" s="143"/>
      <c r="AX58" s="143"/>
      <c r="AY58" s="143"/>
      <c r="AZ58" s="143"/>
      <c r="BA58" s="143"/>
      <c r="BB58" s="143"/>
      <c r="BC58" s="143"/>
      <c r="BD58" s="143"/>
      <c r="BE58" s="143"/>
      <c r="BF58" s="143"/>
      <c r="BG58" s="143"/>
      <c r="BH58" s="143"/>
      <c r="BI58" s="143"/>
      <c r="BJ58" s="143"/>
      <c r="BK58" s="143"/>
      <c r="BL58" s="143"/>
      <c r="BM58" s="143"/>
      <c r="BN58" s="143"/>
      <c r="BO58" s="143"/>
      <c r="BP58" s="143"/>
      <c r="BQ58" s="143"/>
      <c r="BR58" s="143"/>
      <c r="BS58" s="143"/>
      <c r="BT58" s="143"/>
      <c r="BU58" s="143"/>
      <c r="BV58" s="143"/>
      <c r="BW58" s="143"/>
      <c r="BX58" s="143"/>
      <c r="BY58" s="143"/>
      <c r="BZ58" s="143"/>
      <c r="CA58" s="143"/>
      <c r="CB58" s="143"/>
      <c r="CC58" s="143"/>
      <c r="CD58" s="143"/>
      <c r="CE58" s="143"/>
      <c r="CF58" s="143"/>
      <c r="CG58" s="143"/>
      <c r="CH58" s="143"/>
      <c r="CI58" s="143"/>
      <c r="CJ58" s="143"/>
      <c r="CK58" s="143"/>
      <c r="CL58" s="143"/>
      <c r="CM58" s="143"/>
      <c r="CN58" s="143"/>
      <c r="CO58" s="143"/>
      <c r="CP58" s="143"/>
      <c r="CQ58" s="143"/>
      <c r="CR58" s="143"/>
      <c r="CS58" s="143"/>
      <c r="CT58" s="143"/>
      <c r="CU58" s="143"/>
      <c r="CV58" s="143"/>
      <c r="CW58" s="143"/>
      <c r="CX58" s="143"/>
      <c r="CY58" s="143"/>
      <c r="CZ58" s="143"/>
      <c r="DA58" s="143"/>
      <c r="DB58" s="143"/>
      <c r="DC58" s="143"/>
      <c r="DD58" s="143"/>
      <c r="DE58" s="143"/>
      <c r="DF58" s="143"/>
      <c r="DG58" s="143"/>
      <c r="DH58" s="143"/>
      <c r="DI58" s="143"/>
      <c r="DJ58" s="143"/>
      <c r="DK58" s="143"/>
      <c r="DL58" s="143"/>
      <c r="DM58" s="143"/>
      <c r="DN58" s="143"/>
      <c r="DO58" s="143"/>
      <c r="DP58" s="143"/>
      <c r="DQ58" s="143"/>
      <c r="DR58" s="143"/>
      <c r="DS58" s="143"/>
      <c r="DT58" s="143"/>
      <c r="DU58" s="143"/>
      <c r="DV58" s="143"/>
      <c r="DW58" s="143"/>
      <c r="DX58" s="143"/>
      <c r="DY58" s="143"/>
      <c r="DZ58" s="143"/>
      <c r="EA58" s="143"/>
      <c r="EB58" s="143"/>
      <c r="EC58" s="143"/>
      <c r="ED58" s="143"/>
      <c r="EE58" s="143"/>
      <c r="EF58" s="143"/>
      <c r="EG58" s="143"/>
      <c r="EH58" s="143"/>
      <c r="EI58" s="143"/>
      <c r="EJ58" s="143"/>
      <c r="EK58" s="143"/>
      <c r="EL58" s="143"/>
      <c r="EM58" s="143"/>
      <c r="EN58" s="143"/>
      <c r="EO58" s="143"/>
      <c r="EP58" s="143"/>
      <c r="EQ58" s="143"/>
      <c r="ER58" s="143"/>
      <c r="ES58" s="143"/>
      <c r="ET58" s="143"/>
      <c r="EU58" s="143"/>
      <c r="EV58" s="143"/>
      <c r="EW58" s="143"/>
      <c r="EX58" s="143"/>
      <c r="EY58" s="143"/>
      <c r="EZ58" s="143"/>
      <c r="FA58" s="143"/>
      <c r="FB58" s="143"/>
      <c r="FC58" s="143"/>
      <c r="FD58" s="143"/>
      <c r="FE58" s="143"/>
      <c r="FF58" s="143"/>
      <c r="FG58" s="143"/>
      <c r="FH58" s="143"/>
      <c r="FI58" s="143"/>
      <c r="FJ58" s="143"/>
      <c r="FK58" s="143"/>
      <c r="FL58" s="143"/>
      <c r="FM58" s="143"/>
      <c r="FN58" s="143"/>
      <c r="FO58" s="143"/>
      <c r="FP58" s="143"/>
      <c r="FQ58" s="143"/>
      <c r="FR58" s="143"/>
      <c r="FS58" s="143"/>
      <c r="FT58" s="143"/>
      <c r="FU58" s="143"/>
      <c r="FV58" s="143"/>
      <c r="FW58" s="143"/>
      <c r="FX58" s="143"/>
      <c r="FY58" s="143"/>
      <c r="FZ58" s="143"/>
      <c r="GA58" s="143"/>
      <c r="GB58" s="143"/>
      <c r="GC58" s="143"/>
      <c r="GD58" s="143"/>
      <c r="GE58" s="143"/>
      <c r="GF58" s="143"/>
      <c r="GG58" s="143"/>
      <c r="GH58" s="143"/>
      <c r="GI58" s="143"/>
      <c r="GJ58" s="143"/>
      <c r="GK58" s="143"/>
      <c r="GL58" s="143"/>
      <c r="GM58" s="143"/>
      <c r="GN58" s="143"/>
      <c r="GO58" s="143"/>
      <c r="GP58" s="143"/>
      <c r="GQ58" s="143"/>
      <c r="GR58" s="143"/>
      <c r="GS58" s="143"/>
      <c r="GT58" s="143"/>
      <c r="GU58" s="143"/>
      <c r="GV58" s="143"/>
      <c r="GW58" s="143"/>
      <c r="GX58" s="143"/>
      <c r="GY58" s="143"/>
      <c r="GZ58" s="143"/>
      <c r="HA58" s="143"/>
      <c r="HB58" s="143"/>
      <c r="HC58" s="143"/>
      <c r="HD58" s="143"/>
      <c r="HE58" s="143"/>
      <c r="HF58" s="143"/>
      <c r="HG58" s="143"/>
      <c r="HH58" s="143"/>
      <c r="HI58" s="143"/>
      <c r="HJ58" s="143"/>
      <c r="HK58" s="143"/>
      <c r="HL58" s="143"/>
      <c r="HM58" s="143"/>
      <c r="HN58" s="143"/>
      <c r="HO58" s="143"/>
      <c r="HP58" s="143"/>
      <c r="HQ58" s="143"/>
      <c r="HR58" s="143"/>
      <c r="HS58" s="143"/>
      <c r="HT58" s="143"/>
      <c r="HU58" s="143"/>
      <c r="HV58" s="143"/>
      <c r="HW58" s="143"/>
      <c r="HX58" s="143"/>
      <c r="HY58" s="143"/>
      <c r="HZ58" s="143"/>
      <c r="IA58" s="143"/>
      <c r="IB58" s="143"/>
      <c r="IC58" s="143"/>
      <c r="ID58" s="143"/>
    </row>
    <row r="59" spans="1:238" x14ac:dyDescent="0.4">
      <c r="C59" s="69"/>
      <c r="D59" s="21"/>
      <c r="E59" s="15"/>
      <c r="F59" s="15">
        <f t="shared" si="1"/>
        <v>0</v>
      </c>
    </row>
    <row r="60" spans="1:238" x14ac:dyDescent="0.4">
      <c r="B60" s="3" t="s">
        <v>119</v>
      </c>
      <c r="C60" s="20">
        <v>1</v>
      </c>
      <c r="D60" s="21" t="s">
        <v>2</v>
      </c>
      <c r="E60" s="15"/>
      <c r="F60" s="15">
        <f t="shared" si="1"/>
        <v>0</v>
      </c>
    </row>
    <row r="61" spans="1:238" x14ac:dyDescent="0.4">
      <c r="C61" s="190"/>
      <c r="D61" s="21"/>
      <c r="E61" s="15"/>
      <c r="F61" s="15">
        <f t="shared" si="1"/>
        <v>0</v>
      </c>
    </row>
    <row r="62" spans="1:238" x14ac:dyDescent="0.4">
      <c r="B62" s="70" t="str">
        <f>CONCATENATE("SOUS-TOTAL HT  - ARTICLE ",A36)</f>
        <v>SOUS-TOTAL HT  - ARTICLE 1.4</v>
      </c>
      <c r="C62" s="20"/>
      <c r="D62" s="71"/>
      <c r="E62" s="48"/>
      <c r="F62" s="49">
        <f>SUM(F36:F61)</f>
        <v>0</v>
      </c>
    </row>
    <row r="63" spans="1:238" x14ac:dyDescent="0.4">
      <c r="C63" s="20"/>
      <c r="D63" s="20"/>
      <c r="E63" s="20"/>
      <c r="F63" s="15"/>
    </row>
    <row r="64" spans="1:238" x14ac:dyDescent="0.4">
      <c r="A64" s="127" t="s">
        <v>89</v>
      </c>
      <c r="B64" s="56" t="s">
        <v>20</v>
      </c>
      <c r="C64" s="20"/>
      <c r="D64" s="20"/>
      <c r="E64" s="20"/>
      <c r="F64" s="20">
        <f>$C64*E64</f>
        <v>0</v>
      </c>
    </row>
    <row r="65" spans="1:6" x14ac:dyDescent="0.4">
      <c r="A65" s="127"/>
      <c r="B65" s="56"/>
      <c r="C65" s="20"/>
      <c r="D65" s="20"/>
      <c r="E65" s="20"/>
      <c r="F65" s="20"/>
    </row>
    <row r="66" spans="1:6" x14ac:dyDescent="0.4">
      <c r="A66" s="161"/>
      <c r="B66" s="182" t="s">
        <v>147</v>
      </c>
      <c r="C66" s="20"/>
      <c r="D66" s="20"/>
      <c r="E66" s="20"/>
      <c r="F66" s="20"/>
    </row>
    <row r="67" spans="1:6" ht="6" customHeight="1" x14ac:dyDescent="0.4">
      <c r="A67" s="161"/>
      <c r="B67" s="185"/>
      <c r="C67" s="20"/>
      <c r="D67" s="20"/>
      <c r="E67" s="20"/>
      <c r="F67" s="184"/>
    </row>
    <row r="68" spans="1:6" ht="26.25" x14ac:dyDescent="0.4">
      <c r="A68" s="161"/>
      <c r="B68" s="186" t="s">
        <v>148</v>
      </c>
      <c r="C68" s="183"/>
      <c r="D68" s="20"/>
      <c r="E68" s="20"/>
      <c r="F68" s="184"/>
    </row>
    <row r="69" spans="1:6" x14ac:dyDescent="0.4">
      <c r="A69" s="161"/>
      <c r="B69" s="187" t="s">
        <v>149</v>
      </c>
      <c r="C69" s="183">
        <v>250</v>
      </c>
      <c r="D69" s="174" t="s">
        <v>3</v>
      </c>
      <c r="E69" s="175"/>
      <c r="F69" s="166">
        <f>$C69*E69</f>
        <v>0</v>
      </c>
    </row>
    <row r="70" spans="1:6" x14ac:dyDescent="0.4">
      <c r="C70" s="20"/>
      <c r="D70" s="21"/>
      <c r="E70" s="15"/>
      <c r="F70" s="15">
        <f>$C70*E70</f>
        <v>0</v>
      </c>
    </row>
    <row r="71" spans="1:6" x14ac:dyDescent="0.4">
      <c r="B71" s="56" t="s">
        <v>21</v>
      </c>
      <c r="C71" s="20"/>
      <c r="D71" s="21"/>
      <c r="E71" s="15"/>
      <c r="F71" s="57"/>
    </row>
    <row r="72" spans="1:6" s="38" customFormat="1" x14ac:dyDescent="0.4">
      <c r="A72" s="52"/>
      <c r="B72" s="10"/>
      <c r="C72" s="20"/>
      <c r="D72" s="21"/>
      <c r="E72" s="15"/>
      <c r="F72" s="15"/>
    </row>
    <row r="73" spans="1:6" ht="26.25" x14ac:dyDescent="0.4">
      <c r="B73" s="73" t="s">
        <v>25</v>
      </c>
      <c r="C73" s="20"/>
      <c r="D73" s="21"/>
      <c r="E73" s="15"/>
      <c r="F73" s="15">
        <f>$C73*E73</f>
        <v>0</v>
      </c>
    </row>
    <row r="74" spans="1:6" x14ac:dyDescent="0.4">
      <c r="B74" s="10" t="s">
        <v>145</v>
      </c>
      <c r="C74" s="20">
        <v>40</v>
      </c>
      <c r="D74" s="21" t="s">
        <v>3</v>
      </c>
      <c r="E74" s="15"/>
      <c r="F74" s="15">
        <f>$C74*E74</f>
        <v>0</v>
      </c>
    </row>
    <row r="75" spans="1:6" x14ac:dyDescent="0.4">
      <c r="B75" s="10" t="s">
        <v>126</v>
      </c>
      <c r="C75" s="20"/>
      <c r="D75" s="21" t="s">
        <v>3</v>
      </c>
      <c r="E75" s="15"/>
      <c r="F75" s="138" t="s">
        <v>144</v>
      </c>
    </row>
    <row r="76" spans="1:6" x14ac:dyDescent="0.4">
      <c r="B76" s="10" t="s">
        <v>146</v>
      </c>
      <c r="C76" s="20">
        <v>20</v>
      </c>
      <c r="D76" s="21" t="s">
        <v>3</v>
      </c>
      <c r="E76" s="15"/>
      <c r="F76" s="15">
        <f>$C76*E76</f>
        <v>0</v>
      </c>
    </row>
    <row r="77" spans="1:6" x14ac:dyDescent="0.4">
      <c r="B77" s="73"/>
      <c r="C77" s="20"/>
      <c r="D77" s="21"/>
      <c r="E77" s="15"/>
      <c r="F77" s="15">
        <f>$C77*E77</f>
        <v>0</v>
      </c>
    </row>
    <row r="78" spans="1:6" ht="26.25" x14ac:dyDescent="0.4">
      <c r="B78" s="73" t="s">
        <v>90</v>
      </c>
      <c r="C78" s="20"/>
      <c r="D78" s="21"/>
      <c r="E78" s="15"/>
      <c r="F78" s="15"/>
    </row>
    <row r="79" spans="1:6" x14ac:dyDescent="0.4">
      <c r="B79" s="10" t="s">
        <v>71</v>
      </c>
      <c r="C79" s="20"/>
      <c r="D79" s="21" t="s">
        <v>3</v>
      </c>
      <c r="E79" s="15"/>
      <c r="F79" s="138" t="s">
        <v>144</v>
      </c>
    </row>
    <row r="80" spans="1:6" x14ac:dyDescent="0.4">
      <c r="B80" s="130" t="s">
        <v>22</v>
      </c>
      <c r="C80" s="20">
        <v>390</v>
      </c>
      <c r="D80" s="21" t="s">
        <v>3</v>
      </c>
      <c r="E80" s="15"/>
      <c r="F80" s="15">
        <f t="shared" ref="F80:F93" si="2">$C80*E80</f>
        <v>0</v>
      </c>
    </row>
    <row r="81" spans="1:8" x14ac:dyDescent="0.4">
      <c r="B81" s="10" t="s">
        <v>49</v>
      </c>
      <c r="C81" s="20">
        <v>580</v>
      </c>
      <c r="D81" s="21" t="s">
        <v>3</v>
      </c>
      <c r="E81" s="15"/>
      <c r="F81" s="15">
        <f>$C81*E81</f>
        <v>0</v>
      </c>
    </row>
    <row r="82" spans="1:8" x14ac:dyDescent="0.4">
      <c r="B82" s="73"/>
      <c r="C82" s="20"/>
      <c r="D82" s="21"/>
      <c r="E82" s="15"/>
      <c r="F82" s="15">
        <f t="shared" si="2"/>
        <v>0</v>
      </c>
    </row>
    <row r="83" spans="1:8" ht="26.25" x14ac:dyDescent="0.4">
      <c r="B83" s="73" t="s">
        <v>50</v>
      </c>
      <c r="C83" s="20">
        <v>17</v>
      </c>
      <c r="D83" s="21" t="s">
        <v>2</v>
      </c>
      <c r="E83" s="15"/>
      <c r="F83" s="15">
        <f t="shared" si="2"/>
        <v>0</v>
      </c>
    </row>
    <row r="84" spans="1:8" x14ac:dyDescent="0.4">
      <c r="B84" s="73"/>
      <c r="C84" s="20"/>
      <c r="D84" s="21"/>
      <c r="E84" s="15"/>
      <c r="F84" s="15">
        <f t="shared" si="2"/>
        <v>0</v>
      </c>
    </row>
    <row r="85" spans="1:8" x14ac:dyDescent="0.4">
      <c r="B85" s="73" t="s">
        <v>26</v>
      </c>
      <c r="C85" s="20"/>
      <c r="D85" s="21"/>
      <c r="E85" s="15"/>
      <c r="F85" s="15">
        <f t="shared" si="2"/>
        <v>0</v>
      </c>
    </row>
    <row r="86" spans="1:8" x14ac:dyDescent="0.4">
      <c r="B86" s="130" t="s">
        <v>23</v>
      </c>
      <c r="C86" s="20">
        <v>17</v>
      </c>
      <c r="D86" s="21" t="s">
        <v>2</v>
      </c>
      <c r="E86" s="15"/>
      <c r="F86" s="15">
        <f t="shared" si="2"/>
        <v>0</v>
      </c>
    </row>
    <row r="87" spans="1:8" x14ac:dyDescent="0.4">
      <c r="B87" s="130" t="s">
        <v>24</v>
      </c>
      <c r="C87" s="20">
        <v>17</v>
      </c>
      <c r="D87" s="21" t="s">
        <v>2</v>
      </c>
      <c r="E87" s="15"/>
      <c r="F87" s="15">
        <f t="shared" si="2"/>
        <v>0</v>
      </c>
    </row>
    <row r="88" spans="1:8" x14ac:dyDescent="0.4">
      <c r="B88" s="130"/>
      <c r="C88" s="20"/>
      <c r="D88" s="21"/>
      <c r="E88" s="15"/>
      <c r="F88" s="171"/>
    </row>
    <row r="89" spans="1:8" x14ac:dyDescent="0.4">
      <c r="A89" s="161"/>
      <c r="B89" s="185" t="s">
        <v>150</v>
      </c>
      <c r="C89" s="20"/>
      <c r="D89" s="21"/>
      <c r="E89" s="15"/>
      <c r="F89" s="166">
        <f t="shared" si="2"/>
        <v>0</v>
      </c>
    </row>
    <row r="90" spans="1:8" ht="6" customHeight="1" x14ac:dyDescent="0.4">
      <c r="A90" s="161"/>
      <c r="B90" s="185"/>
      <c r="C90" s="183"/>
      <c r="D90" s="174"/>
      <c r="E90" s="175"/>
      <c r="F90" s="166">
        <f t="shared" si="2"/>
        <v>0</v>
      </c>
    </row>
    <row r="91" spans="1:8" x14ac:dyDescent="0.4">
      <c r="A91" s="161"/>
      <c r="B91" s="178" t="s">
        <v>151</v>
      </c>
      <c r="C91" s="179"/>
      <c r="D91" s="174"/>
      <c r="E91" s="175"/>
      <c r="F91" s="166">
        <f t="shared" si="2"/>
        <v>0</v>
      </c>
    </row>
    <row r="92" spans="1:8" ht="26.25" x14ac:dyDescent="0.4">
      <c r="A92" s="161"/>
      <c r="B92" s="187" t="s">
        <v>152</v>
      </c>
      <c r="C92" s="179">
        <v>20</v>
      </c>
      <c r="D92" s="174" t="s">
        <v>3</v>
      </c>
      <c r="E92" s="175"/>
      <c r="F92" s="166">
        <f t="shared" si="2"/>
        <v>0</v>
      </c>
      <c r="H92" s="2" t="s">
        <v>54</v>
      </c>
    </row>
    <row r="93" spans="1:8" x14ac:dyDescent="0.4">
      <c r="A93" s="161"/>
      <c r="B93" s="187" t="s">
        <v>153</v>
      </c>
      <c r="C93" s="179">
        <v>2</v>
      </c>
      <c r="D93" s="174" t="s">
        <v>3</v>
      </c>
      <c r="E93" s="175"/>
      <c r="F93" s="166">
        <f t="shared" si="2"/>
        <v>0</v>
      </c>
    </row>
    <row r="94" spans="1:8" x14ac:dyDescent="0.4">
      <c r="A94" s="161"/>
      <c r="B94" s="187" t="s">
        <v>183</v>
      </c>
      <c r="C94" s="179">
        <v>20</v>
      </c>
      <c r="D94" s="174" t="s">
        <v>3</v>
      </c>
      <c r="E94" s="175"/>
      <c r="F94" s="166">
        <f>$C94*E94</f>
        <v>0</v>
      </c>
    </row>
    <row r="95" spans="1:8" x14ac:dyDescent="0.4">
      <c r="C95" s="20"/>
      <c r="D95" s="21"/>
      <c r="E95" s="15"/>
      <c r="F95" s="15"/>
    </row>
    <row r="96" spans="1:8" x14ac:dyDescent="0.4">
      <c r="B96" s="70" t="str">
        <f>CONCATENATE("SOUS-TOTAL HT  - ARTICLE ",A64)</f>
        <v>SOUS-TOTAL HT  - ARTICLE 1.5</v>
      </c>
      <c r="C96" s="72"/>
      <c r="D96" s="71"/>
      <c r="E96" s="48"/>
      <c r="F96" s="49">
        <f>SUM(F64:F95)</f>
        <v>0</v>
      </c>
    </row>
    <row r="97" spans="1:8" x14ac:dyDescent="0.4">
      <c r="C97" s="20"/>
      <c r="D97" s="21"/>
      <c r="E97" s="15"/>
      <c r="F97" s="15"/>
    </row>
    <row r="98" spans="1:8" x14ac:dyDescent="0.4">
      <c r="A98" s="127" t="s">
        <v>92</v>
      </c>
      <c r="B98" s="56" t="s">
        <v>27</v>
      </c>
      <c r="C98" s="20"/>
      <c r="D98" s="21"/>
      <c r="E98" s="15"/>
      <c r="F98" s="57"/>
    </row>
    <row r="99" spans="1:8" x14ac:dyDescent="0.4">
      <c r="C99" s="20"/>
      <c r="D99" s="21"/>
      <c r="E99" s="15"/>
      <c r="F99" s="15"/>
    </row>
    <row r="100" spans="1:8" x14ac:dyDescent="0.4">
      <c r="A100" s="161"/>
      <c r="B100" s="73" t="s">
        <v>154</v>
      </c>
      <c r="C100" s="20"/>
      <c r="D100" s="21"/>
      <c r="E100" s="15"/>
      <c r="F100" s="166"/>
    </row>
    <row r="101" spans="1:8" s="38" customFormat="1" x14ac:dyDescent="0.4">
      <c r="A101" s="161"/>
      <c r="B101" s="10" t="s">
        <v>155</v>
      </c>
      <c r="C101" s="69">
        <f>C18</f>
        <v>30</v>
      </c>
      <c r="D101" s="21" t="s">
        <v>3</v>
      </c>
      <c r="E101" s="15"/>
      <c r="F101" s="166">
        <f>$C101*E101</f>
        <v>0</v>
      </c>
    </row>
    <row r="102" spans="1:8" s="38" customFormat="1" x14ac:dyDescent="0.4">
      <c r="A102" s="161"/>
      <c r="B102" s="10" t="s">
        <v>156</v>
      </c>
      <c r="C102" s="20">
        <v>8</v>
      </c>
      <c r="D102" s="21" t="s">
        <v>3</v>
      </c>
      <c r="E102" s="15"/>
      <c r="F102" s="166">
        <f>$C102*E102</f>
        <v>0</v>
      </c>
    </row>
    <row r="103" spans="1:8" s="38" customFormat="1" x14ac:dyDescent="0.4">
      <c r="A103" s="161"/>
      <c r="B103" s="10" t="s">
        <v>157</v>
      </c>
      <c r="C103" s="20">
        <v>10</v>
      </c>
      <c r="D103" s="21" t="s">
        <v>3</v>
      </c>
      <c r="E103" s="15"/>
      <c r="F103" s="166">
        <f>$C103*E103</f>
        <v>0</v>
      </c>
      <c r="G103" s="188">
        <f>F103</f>
        <v>0</v>
      </c>
      <c r="H103" s="189" t="s">
        <v>158</v>
      </c>
    </row>
    <row r="104" spans="1:8" x14ac:dyDescent="0.4">
      <c r="B104" s="131"/>
      <c r="C104" s="20"/>
      <c r="D104" s="21"/>
      <c r="E104" s="15"/>
      <c r="F104" s="129"/>
    </row>
    <row r="105" spans="1:8" x14ac:dyDescent="0.4">
      <c r="A105" s="127" t="s">
        <v>93</v>
      </c>
      <c r="B105" s="56" t="s">
        <v>28</v>
      </c>
      <c r="C105" s="20"/>
      <c r="D105" s="21"/>
      <c r="E105" s="15"/>
      <c r="F105" s="15">
        <f>$C105*E105</f>
        <v>0</v>
      </c>
    </row>
    <row r="106" spans="1:8" x14ac:dyDescent="0.4">
      <c r="C106" s="20"/>
      <c r="D106" s="21"/>
      <c r="E106" s="15"/>
      <c r="F106" s="15">
        <f>$C106*E106</f>
        <v>0</v>
      </c>
    </row>
    <row r="107" spans="1:8" x14ac:dyDescent="0.4">
      <c r="A107" s="52" t="s">
        <v>94</v>
      </c>
      <c r="B107" s="56" t="s">
        <v>32</v>
      </c>
      <c r="C107" s="20"/>
      <c r="D107" s="21"/>
      <c r="E107" s="15"/>
      <c r="F107" s="57"/>
    </row>
    <row r="108" spans="1:8" s="38" customFormat="1" x14ac:dyDescent="0.4">
      <c r="A108" s="52"/>
      <c r="B108" s="56"/>
      <c r="C108" s="20"/>
      <c r="D108" s="21"/>
      <c r="E108" s="15"/>
      <c r="F108" s="57"/>
    </row>
    <row r="109" spans="1:8" x14ac:dyDescent="0.4">
      <c r="B109" s="73" t="s">
        <v>95</v>
      </c>
      <c r="C109" s="20"/>
      <c r="D109" s="21"/>
      <c r="E109" s="15"/>
      <c r="F109" s="15">
        <f t="shared" ref="F109:F117" si="3">$C109*E109</f>
        <v>0</v>
      </c>
    </row>
    <row r="110" spans="1:8" x14ac:dyDescent="0.4">
      <c r="B110" s="10" t="s">
        <v>29</v>
      </c>
      <c r="C110" s="20">
        <v>25</v>
      </c>
      <c r="D110" s="21" t="s">
        <v>3</v>
      </c>
      <c r="E110" s="15"/>
      <c r="F110" s="15">
        <f t="shared" si="3"/>
        <v>0</v>
      </c>
    </row>
    <row r="111" spans="1:8" x14ac:dyDescent="0.4">
      <c r="B111" s="10" t="s">
        <v>30</v>
      </c>
      <c r="C111" s="20">
        <v>30</v>
      </c>
      <c r="D111" s="21" t="s">
        <v>3</v>
      </c>
      <c r="E111" s="15"/>
      <c r="F111" s="15">
        <f t="shared" si="3"/>
        <v>0</v>
      </c>
    </row>
    <row r="112" spans="1:8" x14ac:dyDescent="0.4">
      <c r="B112" s="10" t="s">
        <v>31</v>
      </c>
      <c r="C112" s="20">
        <v>55</v>
      </c>
      <c r="D112" s="21" t="s">
        <v>3</v>
      </c>
      <c r="E112" s="15"/>
      <c r="F112" s="15">
        <f t="shared" si="3"/>
        <v>0</v>
      </c>
    </row>
    <row r="113" spans="1:7" x14ac:dyDescent="0.4">
      <c r="B113" s="10" t="s">
        <v>39</v>
      </c>
      <c r="C113" s="20">
        <v>15</v>
      </c>
      <c r="D113" s="21" t="s">
        <v>3</v>
      </c>
      <c r="E113" s="15"/>
      <c r="F113" s="15">
        <f t="shared" si="3"/>
        <v>0</v>
      </c>
    </row>
    <row r="114" spans="1:7" x14ac:dyDescent="0.4">
      <c r="B114" s="73"/>
      <c r="C114" s="20"/>
      <c r="D114" s="21"/>
      <c r="E114" s="15"/>
      <c r="F114" s="15"/>
    </row>
    <row r="115" spans="1:7" x14ac:dyDescent="0.4">
      <c r="A115" s="52" t="s">
        <v>96</v>
      </c>
      <c r="B115" s="56" t="s">
        <v>33</v>
      </c>
      <c r="C115" s="20"/>
      <c r="D115" s="21"/>
      <c r="E115" s="15"/>
      <c r="F115" s="15"/>
    </row>
    <row r="116" spans="1:7" x14ac:dyDescent="0.4">
      <c r="B116" s="56"/>
      <c r="C116" s="20"/>
      <c r="D116" s="21"/>
      <c r="E116" s="15"/>
      <c r="F116" s="15"/>
    </row>
    <row r="117" spans="1:7" x14ac:dyDescent="0.4">
      <c r="B117" s="73" t="s">
        <v>97</v>
      </c>
      <c r="C117" s="20">
        <v>17</v>
      </c>
      <c r="D117" s="21" t="s">
        <v>1</v>
      </c>
      <c r="E117" s="15"/>
      <c r="F117" s="15">
        <f t="shared" si="3"/>
        <v>0</v>
      </c>
    </row>
    <row r="118" spans="1:7" x14ac:dyDescent="0.4">
      <c r="B118" s="73"/>
      <c r="C118" s="20"/>
      <c r="D118" s="21"/>
      <c r="E118" s="15"/>
      <c r="F118" s="15">
        <f>$C118*E118</f>
        <v>0</v>
      </c>
    </row>
    <row r="119" spans="1:7" x14ac:dyDescent="0.4">
      <c r="A119" s="52" t="s">
        <v>98</v>
      </c>
      <c r="B119" s="56" t="s">
        <v>35</v>
      </c>
      <c r="C119" s="20"/>
      <c r="D119" s="21"/>
      <c r="E119" s="15"/>
      <c r="F119" s="15">
        <f>$C119*E119</f>
        <v>0</v>
      </c>
    </row>
    <row r="120" spans="1:7" x14ac:dyDescent="0.4">
      <c r="B120" s="56"/>
      <c r="C120" s="20"/>
      <c r="D120" s="21"/>
      <c r="E120" s="15"/>
      <c r="F120" s="15"/>
    </row>
    <row r="121" spans="1:7" x14ac:dyDescent="0.4">
      <c r="B121" s="73" t="s">
        <v>34</v>
      </c>
      <c r="C121" s="20">
        <v>17</v>
      </c>
      <c r="D121" s="21" t="s">
        <v>1</v>
      </c>
      <c r="E121" s="15"/>
      <c r="F121" s="15">
        <f>$C121*E121</f>
        <v>0</v>
      </c>
    </row>
    <row r="122" spans="1:7" x14ac:dyDescent="0.4">
      <c r="B122" s="73"/>
      <c r="C122" s="20"/>
      <c r="D122" s="21"/>
      <c r="E122" s="15"/>
      <c r="F122" s="15"/>
    </row>
    <row r="123" spans="1:7" x14ac:dyDescent="0.4">
      <c r="A123" s="52" t="s">
        <v>99</v>
      </c>
      <c r="B123" s="56" t="s">
        <v>46</v>
      </c>
      <c r="C123" s="20"/>
      <c r="D123" s="21"/>
      <c r="E123" s="15"/>
      <c r="F123" s="15"/>
      <c r="G123" s="193"/>
    </row>
    <row r="124" spans="1:7" x14ac:dyDescent="0.4">
      <c r="B124" s="73"/>
      <c r="C124" s="20"/>
      <c r="D124" s="21"/>
      <c r="E124" s="15"/>
      <c r="F124" s="15"/>
    </row>
    <row r="125" spans="1:7" x14ac:dyDescent="0.4">
      <c r="B125" s="73" t="s">
        <v>44</v>
      </c>
      <c r="C125" s="20"/>
      <c r="D125" s="21"/>
      <c r="E125" s="15"/>
      <c r="F125" s="15"/>
    </row>
    <row r="126" spans="1:7" x14ac:dyDescent="0.4">
      <c r="B126" s="10" t="s">
        <v>29</v>
      </c>
      <c r="C126" s="19">
        <f>16*7</f>
        <v>112</v>
      </c>
      <c r="D126" s="21" t="s">
        <v>3</v>
      </c>
      <c r="E126" s="15"/>
      <c r="F126" s="15">
        <f>$C126*E126</f>
        <v>0</v>
      </c>
    </row>
    <row r="127" spans="1:7" x14ac:dyDescent="0.4">
      <c r="B127" s="73"/>
      <c r="C127" s="20"/>
      <c r="D127" s="21"/>
      <c r="E127" s="15"/>
      <c r="F127" s="15"/>
    </row>
    <row r="128" spans="1:7" x14ac:dyDescent="0.4">
      <c r="B128" s="73" t="s">
        <v>101</v>
      </c>
      <c r="C128" s="20"/>
      <c r="D128" s="21"/>
      <c r="E128" s="15"/>
      <c r="F128" s="15"/>
    </row>
    <row r="129" spans="1:10" x14ac:dyDescent="0.4">
      <c r="B129" s="10" t="s">
        <v>29</v>
      </c>
      <c r="C129" s="19">
        <f>4*7</f>
        <v>28</v>
      </c>
      <c r="D129" s="21" t="s">
        <v>3</v>
      </c>
      <c r="E129" s="15"/>
      <c r="F129" s="15">
        <f>$C129*E129</f>
        <v>0</v>
      </c>
    </row>
    <row r="130" spans="1:10" x14ac:dyDescent="0.4">
      <c r="B130" s="73"/>
      <c r="C130" s="20"/>
      <c r="D130" s="21"/>
      <c r="E130" s="15"/>
      <c r="F130" s="15"/>
    </row>
    <row r="131" spans="1:10" ht="26.25" x14ac:dyDescent="0.4">
      <c r="B131" s="73" t="s">
        <v>100</v>
      </c>
      <c r="C131" s="20"/>
      <c r="D131" s="21"/>
      <c r="E131" s="15"/>
      <c r="F131" s="15"/>
    </row>
    <row r="132" spans="1:10" x14ac:dyDescent="0.4">
      <c r="B132" s="10" t="s">
        <v>29</v>
      </c>
      <c r="C132" s="20">
        <v>10</v>
      </c>
      <c r="D132" s="21" t="s">
        <v>3</v>
      </c>
      <c r="E132" s="15"/>
      <c r="F132" s="15">
        <f>$C132*E132</f>
        <v>0</v>
      </c>
    </row>
    <row r="133" spans="1:10" x14ac:dyDescent="0.4">
      <c r="B133" s="73"/>
      <c r="C133" s="20"/>
      <c r="D133" s="21"/>
      <c r="E133" s="15"/>
      <c r="F133" s="15"/>
    </row>
    <row r="134" spans="1:10" x14ac:dyDescent="0.4">
      <c r="B134" s="73" t="s">
        <v>102</v>
      </c>
      <c r="C134" s="20"/>
      <c r="D134" s="21"/>
      <c r="E134" s="15"/>
      <c r="F134" s="15"/>
    </row>
    <row r="135" spans="1:10" x14ac:dyDescent="0.4">
      <c r="B135" s="10" t="s">
        <v>103</v>
      </c>
      <c r="C135" s="20">
        <f>20*3</f>
        <v>60</v>
      </c>
      <c r="D135" s="21" t="s">
        <v>3</v>
      </c>
      <c r="E135" s="15"/>
      <c r="F135" s="15">
        <f>$C135*E135</f>
        <v>0</v>
      </c>
    </row>
    <row r="136" spans="1:10" x14ac:dyDescent="0.4">
      <c r="B136" s="73"/>
      <c r="C136" s="20"/>
      <c r="D136" s="21"/>
      <c r="E136" s="15"/>
      <c r="F136" s="15"/>
    </row>
    <row r="137" spans="1:10" x14ac:dyDescent="0.4">
      <c r="B137" s="73" t="s">
        <v>104</v>
      </c>
      <c r="C137" s="20">
        <v>11</v>
      </c>
      <c r="D137" s="21" t="s">
        <v>2</v>
      </c>
      <c r="E137" s="15"/>
      <c r="F137" s="15">
        <f>$C137*E137</f>
        <v>0</v>
      </c>
    </row>
    <row r="138" spans="1:10" x14ac:dyDescent="0.4">
      <c r="B138" s="73"/>
      <c r="C138" s="20"/>
      <c r="D138" s="21"/>
      <c r="E138" s="15"/>
      <c r="F138" s="15"/>
    </row>
    <row r="139" spans="1:10" x14ac:dyDescent="0.4">
      <c r="B139" s="73" t="s">
        <v>127</v>
      </c>
      <c r="C139" s="20">
        <v>6</v>
      </c>
      <c r="D139" s="21" t="s">
        <v>2</v>
      </c>
      <c r="E139" s="15"/>
      <c r="F139" s="15">
        <f>$C139*E139</f>
        <v>0</v>
      </c>
    </row>
    <row r="140" spans="1:10" x14ac:dyDescent="0.4">
      <c r="B140" s="73"/>
      <c r="C140" s="20"/>
      <c r="D140" s="21"/>
      <c r="E140" s="15"/>
      <c r="F140" s="15"/>
    </row>
    <row r="141" spans="1:10" x14ac:dyDescent="0.4">
      <c r="B141" s="73" t="s">
        <v>128</v>
      </c>
      <c r="C141" s="20">
        <v>2</v>
      </c>
      <c r="D141" s="21" t="s">
        <v>2</v>
      </c>
      <c r="E141" s="15"/>
      <c r="F141" s="15">
        <f>$C141*E141</f>
        <v>0</v>
      </c>
      <c r="H141" s="61"/>
      <c r="I141" s="88">
        <f>+E141</f>
        <v>0</v>
      </c>
      <c r="J141" s="1">
        <f>+I141*H141</f>
        <v>0</v>
      </c>
    </row>
    <row r="142" spans="1:10" x14ac:dyDescent="0.4">
      <c r="B142" s="73"/>
      <c r="C142" s="20"/>
      <c r="D142" s="21"/>
      <c r="E142" s="15"/>
      <c r="F142" s="15"/>
    </row>
    <row r="143" spans="1:10" x14ac:dyDescent="0.4">
      <c r="A143" s="52" t="s">
        <v>105</v>
      </c>
      <c r="B143" s="56" t="s">
        <v>106</v>
      </c>
      <c r="C143" s="20"/>
      <c r="D143" s="21"/>
      <c r="E143" s="15"/>
      <c r="F143" s="132" t="s">
        <v>110</v>
      </c>
    </row>
    <row r="144" spans="1:10" x14ac:dyDescent="0.4">
      <c r="B144" s="56"/>
      <c r="C144" s="20"/>
      <c r="D144" s="21"/>
      <c r="F144" s="201"/>
    </row>
    <row r="145" spans="1:8" x14ac:dyDescent="0.4">
      <c r="A145" s="161"/>
      <c r="B145" s="194" t="s">
        <v>159</v>
      </c>
      <c r="C145" s="20">
        <v>7</v>
      </c>
      <c r="D145" s="21" t="s">
        <v>3</v>
      </c>
      <c r="E145" s="197"/>
      <c r="F145" s="166">
        <f t="shared" ref="F145:F150" si="4">$C145*E145</f>
        <v>0</v>
      </c>
    </row>
    <row r="146" spans="1:8" x14ac:dyDescent="0.4">
      <c r="A146" s="161"/>
      <c r="B146" s="194" t="s">
        <v>160</v>
      </c>
      <c r="C146" s="20">
        <v>90</v>
      </c>
      <c r="D146" s="196" t="s">
        <v>3</v>
      </c>
      <c r="E146" s="197"/>
      <c r="F146" s="166">
        <f t="shared" si="4"/>
        <v>0</v>
      </c>
    </row>
    <row r="147" spans="1:8" x14ac:dyDescent="0.4">
      <c r="A147" s="161"/>
      <c r="B147" s="194" t="s">
        <v>161</v>
      </c>
      <c r="C147" s="195">
        <v>4</v>
      </c>
      <c r="D147" s="196" t="s">
        <v>3</v>
      </c>
      <c r="E147" s="197"/>
      <c r="F147" s="166">
        <f t="shared" si="4"/>
        <v>0</v>
      </c>
    </row>
    <row r="148" spans="1:8" x14ac:dyDescent="0.4">
      <c r="A148" s="161"/>
      <c r="B148" s="194" t="s">
        <v>162</v>
      </c>
      <c r="C148" s="195">
        <v>35</v>
      </c>
      <c r="D148" s="196" t="s">
        <v>3</v>
      </c>
      <c r="E148" s="197"/>
      <c r="F148" s="166">
        <f>$C148*E148</f>
        <v>0</v>
      </c>
    </row>
    <row r="149" spans="1:8" x14ac:dyDescent="0.4">
      <c r="A149" s="161"/>
      <c r="B149" s="198" t="s">
        <v>163</v>
      </c>
      <c r="C149" s="199">
        <v>45</v>
      </c>
      <c r="D149" s="196" t="s">
        <v>3</v>
      </c>
      <c r="E149" s="200"/>
      <c r="F149" s="166">
        <f t="shared" si="4"/>
        <v>0</v>
      </c>
    </row>
    <row r="150" spans="1:8" x14ac:dyDescent="0.4">
      <c r="A150" s="161"/>
      <c r="B150" s="198" t="s">
        <v>164</v>
      </c>
      <c r="C150" s="199">
        <v>20</v>
      </c>
      <c r="D150" s="196" t="s">
        <v>3</v>
      </c>
      <c r="E150" s="200"/>
      <c r="F150" s="166">
        <f t="shared" si="4"/>
        <v>0</v>
      </c>
    </row>
    <row r="151" spans="1:8" x14ac:dyDescent="0.4">
      <c r="A151" s="161"/>
      <c r="B151" s="198" t="s">
        <v>165</v>
      </c>
      <c r="C151" s="199">
        <v>10</v>
      </c>
      <c r="D151" s="196" t="s">
        <v>3</v>
      </c>
      <c r="E151" s="200"/>
      <c r="F151" s="166">
        <f>$C151*E151</f>
        <v>0</v>
      </c>
    </row>
    <row r="152" spans="1:8" x14ac:dyDescent="0.4">
      <c r="B152" s="73"/>
      <c r="C152" s="20"/>
      <c r="D152" s="21"/>
      <c r="E152" s="15"/>
      <c r="F152" s="15"/>
    </row>
    <row r="153" spans="1:8" x14ac:dyDescent="0.4">
      <c r="A153" s="52" t="s">
        <v>107</v>
      </c>
      <c r="B153" s="56" t="s">
        <v>48</v>
      </c>
      <c r="C153" s="20"/>
      <c r="D153" s="20"/>
      <c r="E153" s="20"/>
      <c r="F153" s="184" t="s">
        <v>110</v>
      </c>
    </row>
    <row r="154" spans="1:8" x14ac:dyDescent="0.4">
      <c r="B154" s="73"/>
      <c r="C154" s="20"/>
      <c r="D154" s="20"/>
      <c r="E154" s="20"/>
      <c r="F154" s="15"/>
    </row>
    <row r="155" spans="1:8" x14ac:dyDescent="0.4">
      <c r="A155" s="52" t="s">
        <v>108</v>
      </c>
      <c r="B155" s="56" t="s">
        <v>36</v>
      </c>
      <c r="C155" s="20"/>
      <c r="D155" s="20"/>
      <c r="E155" s="20"/>
      <c r="F155" s="132" t="s">
        <v>110</v>
      </c>
    </row>
    <row r="156" spans="1:8" x14ac:dyDescent="0.4">
      <c r="B156" s="56"/>
      <c r="C156" s="20"/>
      <c r="D156" s="20"/>
      <c r="E156" s="20"/>
      <c r="F156" s="201"/>
    </row>
    <row r="157" spans="1:8" ht="26.25" x14ac:dyDescent="0.4">
      <c r="A157" s="161"/>
      <c r="B157" s="202" t="s">
        <v>166</v>
      </c>
      <c r="C157" s="20">
        <v>5</v>
      </c>
      <c r="D157" s="174" t="s">
        <v>2</v>
      </c>
      <c r="E157" s="175"/>
      <c r="F157" s="166">
        <f>$C157*E157</f>
        <v>0</v>
      </c>
      <c r="G157" s="2" t="s">
        <v>168</v>
      </c>
    </row>
    <row r="158" spans="1:8" ht="9" customHeight="1" x14ac:dyDescent="0.4">
      <c r="A158" s="161"/>
      <c r="B158" s="203"/>
      <c r="C158" s="204"/>
      <c r="D158" s="174"/>
      <c r="E158" s="175"/>
      <c r="F158" s="166">
        <f>$C158*E158</f>
        <v>0</v>
      </c>
    </row>
    <row r="159" spans="1:8" x14ac:dyDescent="0.4">
      <c r="A159" s="161"/>
      <c r="B159" s="202" t="s">
        <v>167</v>
      </c>
      <c r="C159" s="183">
        <v>1</v>
      </c>
      <c r="D159" s="174" t="s">
        <v>2</v>
      </c>
      <c r="E159" s="175"/>
      <c r="F159" s="166">
        <f>$C159*E159</f>
        <v>0</v>
      </c>
      <c r="G159" s="205">
        <f>F159</f>
        <v>0</v>
      </c>
      <c r="H159" s="59"/>
    </row>
    <row r="160" spans="1:8" x14ac:dyDescent="0.4">
      <c r="C160" s="20"/>
      <c r="D160" s="21"/>
      <c r="E160" s="15"/>
      <c r="F160" s="15"/>
    </row>
    <row r="161" spans="1:6" x14ac:dyDescent="0.4">
      <c r="B161" s="70" t="str">
        <f>CONCATENATE("SOUS-TOTAL HT  - ARTICLE ",A105)</f>
        <v>SOUS-TOTAL HT  - ARTICLE 1.7</v>
      </c>
      <c r="C161" s="72"/>
      <c r="D161" s="71"/>
      <c r="E161" s="48"/>
      <c r="F161" s="49">
        <f>SUM(F106:F160)</f>
        <v>0</v>
      </c>
    </row>
    <row r="162" spans="1:6" ht="14.25" customHeight="1" x14ac:dyDescent="0.4">
      <c r="B162" s="131"/>
      <c r="C162" s="20"/>
      <c r="D162" s="21"/>
      <c r="E162" s="15"/>
      <c r="F162" s="129"/>
    </row>
    <row r="163" spans="1:6" x14ac:dyDescent="0.4">
      <c r="A163" s="127" t="s">
        <v>109</v>
      </c>
      <c r="B163" s="56" t="s">
        <v>37</v>
      </c>
      <c r="C163" s="20"/>
      <c r="D163" s="21"/>
      <c r="E163" s="15"/>
      <c r="F163" s="15">
        <f>$C163*E163</f>
        <v>0</v>
      </c>
    </row>
    <row r="164" spans="1:6" x14ac:dyDescent="0.4">
      <c r="C164" s="20"/>
      <c r="D164" s="21"/>
      <c r="E164" s="15"/>
      <c r="F164" s="15">
        <f>$C164*E164</f>
        <v>0</v>
      </c>
    </row>
    <row r="165" spans="1:6" x14ac:dyDescent="0.4">
      <c r="B165" s="56" t="s">
        <v>21</v>
      </c>
      <c r="C165" s="20"/>
      <c r="D165" s="21"/>
      <c r="E165" s="15"/>
      <c r="F165" s="57"/>
    </row>
    <row r="166" spans="1:6" s="38" customFormat="1" x14ac:dyDescent="0.4">
      <c r="A166" s="52"/>
      <c r="B166" s="56"/>
      <c r="C166" s="20"/>
      <c r="D166" s="21"/>
      <c r="E166" s="15"/>
      <c r="F166" s="57"/>
    </row>
    <row r="167" spans="1:6" ht="26.25" x14ac:dyDescent="0.4">
      <c r="B167" s="73" t="s">
        <v>47</v>
      </c>
      <c r="C167" s="20"/>
      <c r="D167" s="21"/>
      <c r="E167" s="15"/>
      <c r="F167" s="57"/>
    </row>
    <row r="168" spans="1:6" ht="26.25" x14ac:dyDescent="0.4">
      <c r="B168" s="10" t="s">
        <v>72</v>
      </c>
      <c r="C168" s="20">
        <v>5</v>
      </c>
      <c r="D168" s="21" t="s">
        <v>2</v>
      </c>
      <c r="E168" s="15"/>
      <c r="F168" s="15">
        <f t="shared" ref="F168:F175" si="5">$C168*E168</f>
        <v>0</v>
      </c>
    </row>
    <row r="169" spans="1:6" x14ac:dyDescent="0.4">
      <c r="B169" s="10" t="s">
        <v>85</v>
      </c>
      <c r="C169" s="20">
        <v>5</v>
      </c>
      <c r="D169" s="21" t="s">
        <v>2</v>
      </c>
      <c r="E169" s="15"/>
      <c r="F169" s="15">
        <f>$C169*E169</f>
        <v>0</v>
      </c>
    </row>
    <row r="170" spans="1:6" ht="26.25" x14ac:dyDescent="0.4">
      <c r="B170" s="92" t="s">
        <v>81</v>
      </c>
      <c r="C170" s="20">
        <v>12</v>
      </c>
      <c r="D170" s="21" t="s">
        <v>2</v>
      </c>
      <c r="E170" s="15"/>
      <c r="F170" s="15">
        <f t="shared" si="5"/>
        <v>0</v>
      </c>
    </row>
    <row r="171" spans="1:6" x14ac:dyDescent="0.4">
      <c r="B171" s="10" t="s">
        <v>55</v>
      </c>
      <c r="C171" s="20">
        <v>17</v>
      </c>
      <c r="D171" s="21" t="s">
        <v>2</v>
      </c>
      <c r="E171" s="15"/>
      <c r="F171" s="15">
        <f t="shared" si="5"/>
        <v>0</v>
      </c>
    </row>
    <row r="172" spans="1:6" x14ac:dyDescent="0.4">
      <c r="B172" s="10" t="s">
        <v>67</v>
      </c>
      <c r="C172" s="20">
        <v>17</v>
      </c>
      <c r="D172" s="21" t="s">
        <v>2</v>
      </c>
      <c r="E172" s="15"/>
      <c r="F172" s="15">
        <f t="shared" si="5"/>
        <v>0</v>
      </c>
    </row>
    <row r="173" spans="1:6" s="84" customFormat="1" x14ac:dyDescent="0.4">
      <c r="A173" s="154"/>
      <c r="B173" s="153" t="s">
        <v>120</v>
      </c>
      <c r="C173" s="83">
        <v>17</v>
      </c>
      <c r="D173" s="64" t="s">
        <v>1</v>
      </c>
      <c r="E173" s="65"/>
      <c r="F173" s="155">
        <f t="shared" si="5"/>
        <v>0</v>
      </c>
    </row>
    <row r="174" spans="1:6" x14ac:dyDescent="0.4">
      <c r="B174" s="10" t="s">
        <v>38</v>
      </c>
      <c r="C174" s="20">
        <v>34</v>
      </c>
      <c r="D174" s="21" t="s">
        <v>2</v>
      </c>
      <c r="E174" s="15"/>
      <c r="F174" s="15">
        <f t="shared" si="5"/>
        <v>0</v>
      </c>
    </row>
    <row r="175" spans="1:6" x14ac:dyDescent="0.4">
      <c r="B175" s="10" t="s">
        <v>56</v>
      </c>
      <c r="C175" s="20">
        <v>17</v>
      </c>
      <c r="D175" s="21" t="s">
        <v>2</v>
      </c>
      <c r="E175" s="15"/>
      <c r="F175" s="15">
        <f t="shared" si="5"/>
        <v>0</v>
      </c>
    </row>
    <row r="176" spans="1:6" x14ac:dyDescent="0.4">
      <c r="B176" s="10"/>
      <c r="C176" s="20"/>
      <c r="D176" s="21"/>
      <c r="E176" s="15"/>
      <c r="F176" s="15"/>
    </row>
    <row r="177" spans="1:8" x14ac:dyDescent="0.4">
      <c r="B177" s="56" t="s">
        <v>45</v>
      </c>
      <c r="C177" s="20"/>
      <c r="D177" s="21"/>
      <c r="E177" s="15"/>
      <c r="F177" s="57"/>
    </row>
    <row r="178" spans="1:8" x14ac:dyDescent="0.4">
      <c r="A178" s="161"/>
      <c r="B178" s="10" t="s">
        <v>169</v>
      </c>
      <c r="C178" s="20">
        <v>1</v>
      </c>
      <c r="D178" s="21" t="s">
        <v>2</v>
      </c>
      <c r="E178" s="15"/>
      <c r="F178" s="166">
        <f>$C178*E178</f>
        <v>0</v>
      </c>
    </row>
    <row r="179" spans="1:8" x14ac:dyDescent="0.4">
      <c r="B179" s="10" t="s">
        <v>91</v>
      </c>
      <c r="C179" s="20">
        <v>2</v>
      </c>
      <c r="D179" s="21" t="s">
        <v>1</v>
      </c>
      <c r="E179" s="15"/>
      <c r="F179" s="15">
        <f>$C179*E179</f>
        <v>0</v>
      </c>
      <c r="G179" s="205">
        <f>F179</f>
        <v>0</v>
      </c>
      <c r="H179" s="59"/>
    </row>
    <row r="180" spans="1:8" x14ac:dyDescent="0.4">
      <c r="B180" s="73"/>
      <c r="C180" s="20"/>
      <c r="D180" s="21"/>
      <c r="E180" s="15"/>
      <c r="F180" s="15"/>
    </row>
    <row r="181" spans="1:8" x14ac:dyDescent="0.4">
      <c r="B181" s="70" t="str">
        <f>CONCATENATE("SOUS-TOTAL HT  - ARTICLE ",A163)</f>
        <v>SOUS-TOTAL HT  - ARTICLE 1.8</v>
      </c>
      <c r="C181" s="72"/>
      <c r="D181" s="71"/>
      <c r="E181" s="48"/>
      <c r="F181" s="49">
        <f>SUM(F166:F180)</f>
        <v>0</v>
      </c>
    </row>
    <row r="182" spans="1:8" ht="12" customHeight="1" x14ac:dyDescent="0.4">
      <c r="C182" s="69"/>
      <c r="D182" s="21"/>
      <c r="E182" s="15"/>
      <c r="F182" s="15"/>
    </row>
    <row r="183" spans="1:8" ht="12" customHeight="1" x14ac:dyDescent="0.4">
      <c r="C183" s="69"/>
      <c r="D183" s="21"/>
      <c r="E183" s="15"/>
      <c r="F183" s="15"/>
    </row>
    <row r="184" spans="1:8" ht="15.75" x14ac:dyDescent="0.5">
      <c r="A184" s="54"/>
      <c r="B184" s="133" t="s">
        <v>8</v>
      </c>
      <c r="C184" s="22"/>
      <c r="D184" s="23"/>
      <c r="E184" s="24"/>
      <c r="F184" s="43"/>
    </row>
    <row r="185" spans="1:8" x14ac:dyDescent="0.4">
      <c r="C185" s="69"/>
      <c r="D185" s="21"/>
      <c r="E185" s="15"/>
      <c r="F185" s="44"/>
    </row>
    <row r="186" spans="1:8" ht="12.75" customHeight="1" x14ac:dyDescent="0.4">
      <c r="A186" s="52" t="str">
        <f>A10</f>
        <v>1.1</v>
      </c>
      <c r="B186" s="9" t="str">
        <f>B10</f>
        <v>BASE DE CALCULS</v>
      </c>
      <c r="C186" s="69"/>
      <c r="D186" s="21"/>
      <c r="E186" s="21"/>
      <c r="F186" s="134" t="str">
        <f>F10</f>
        <v>Pour mémoire</v>
      </c>
    </row>
    <row r="187" spans="1:8" x14ac:dyDescent="0.4">
      <c r="C187" s="69"/>
      <c r="D187" s="21"/>
      <c r="E187" s="21"/>
      <c r="F187" s="135"/>
    </row>
    <row r="188" spans="1:8" x14ac:dyDescent="0.4">
      <c r="A188" s="52" t="str">
        <f>A12</f>
        <v>1.2</v>
      </c>
      <c r="B188" s="9" t="str">
        <f>B12</f>
        <v>ADDUCTION GENERALE D'EAU POTABLE</v>
      </c>
      <c r="C188" s="69"/>
      <c r="D188" s="21"/>
      <c r="E188" s="21"/>
      <c r="F188" s="45">
        <f>F20</f>
        <v>0</v>
      </c>
    </row>
    <row r="189" spans="1:8" x14ac:dyDescent="0.4">
      <c r="B189" s="9"/>
      <c r="C189" s="69"/>
      <c r="D189" s="21"/>
      <c r="E189" s="21"/>
      <c r="F189" s="45"/>
    </row>
    <row r="190" spans="1:8" x14ac:dyDescent="0.4">
      <c r="A190" s="52" t="str">
        <f>A22</f>
        <v>1.3</v>
      </c>
      <c r="B190" s="9" t="str">
        <f>B22</f>
        <v xml:space="preserve">COLONNE MONTANTE - COMPTEUR	</v>
      </c>
      <c r="C190" s="69"/>
      <c r="D190" s="21"/>
      <c r="E190" s="21"/>
      <c r="F190" s="45">
        <f>F34</f>
        <v>0</v>
      </c>
    </row>
    <row r="191" spans="1:8" x14ac:dyDescent="0.4">
      <c r="B191" s="9"/>
      <c r="C191" s="69"/>
      <c r="D191" s="21"/>
      <c r="E191" s="21"/>
      <c r="F191" s="45"/>
    </row>
    <row r="192" spans="1:8" x14ac:dyDescent="0.4">
      <c r="A192" s="52" t="str">
        <f>+A36</f>
        <v>1.4</v>
      </c>
      <c r="B192" s="136" t="str">
        <f>+B36</f>
        <v>PRODUCTION D'EAU CHAUDE SANITAIRE</v>
      </c>
      <c r="C192" s="69"/>
      <c r="D192" s="21"/>
      <c r="E192" s="21"/>
      <c r="F192" s="45">
        <f>+F62</f>
        <v>0</v>
      </c>
    </row>
    <row r="193" spans="1:6" x14ac:dyDescent="0.4">
      <c r="B193" s="9"/>
      <c r="C193" s="69"/>
      <c r="D193" s="21"/>
      <c r="E193" s="21"/>
      <c r="F193" s="45"/>
    </row>
    <row r="194" spans="1:6" x14ac:dyDescent="0.4">
      <c r="A194" s="52" t="str">
        <f>A64</f>
        <v>1.5</v>
      </c>
      <c r="B194" s="136" t="str">
        <f>B64</f>
        <v>RACCORDEMENT DES APPAREILS</v>
      </c>
      <c r="C194" s="69"/>
      <c r="D194" s="21"/>
      <c r="E194" s="21"/>
      <c r="F194" s="45">
        <f>F96</f>
        <v>0</v>
      </c>
    </row>
    <row r="195" spans="1:6" x14ac:dyDescent="0.4">
      <c r="B195" s="136"/>
      <c r="C195" s="69"/>
      <c r="D195" s="21"/>
      <c r="E195" s="21"/>
      <c r="F195" s="45"/>
    </row>
    <row r="196" spans="1:6" x14ac:dyDescent="0.4">
      <c r="A196" s="52" t="str">
        <f>A98</f>
        <v>1.6</v>
      </c>
      <c r="B196" s="136" t="str">
        <f>B98</f>
        <v>CALORIFUGE</v>
      </c>
      <c r="C196" s="69"/>
      <c r="D196" s="21"/>
      <c r="E196" s="21"/>
      <c r="F196" s="45">
        <f>SUM(F101:F103)</f>
        <v>0</v>
      </c>
    </row>
    <row r="197" spans="1:6" x14ac:dyDescent="0.4">
      <c r="B197" s="136"/>
      <c r="C197" s="69"/>
      <c r="D197" s="21"/>
      <c r="E197" s="21"/>
      <c r="F197" s="45"/>
    </row>
    <row r="198" spans="1:6" x14ac:dyDescent="0.4">
      <c r="A198" s="52" t="str">
        <f>A105</f>
        <v>1.7</v>
      </c>
      <c r="B198" s="136" t="str">
        <f>B105</f>
        <v>CANALISATIONS D'EVACUATION EU-EV</v>
      </c>
      <c r="C198" s="69"/>
      <c r="D198" s="21"/>
      <c r="E198" s="21"/>
      <c r="F198" s="45">
        <f>F161</f>
        <v>0</v>
      </c>
    </row>
    <row r="199" spans="1:6" x14ac:dyDescent="0.4">
      <c r="B199" s="136"/>
      <c r="C199" s="69"/>
      <c r="D199" s="21"/>
      <c r="E199" s="21"/>
      <c r="F199" s="45"/>
    </row>
    <row r="200" spans="1:6" x14ac:dyDescent="0.4">
      <c r="A200" s="52" t="str">
        <f>A163</f>
        <v>1.8</v>
      </c>
      <c r="B200" s="136" t="str">
        <f>B163</f>
        <v>APPAREILLAGES SANITAIRES</v>
      </c>
      <c r="C200" s="69"/>
      <c r="D200" s="21"/>
      <c r="E200" s="21"/>
      <c r="F200" s="45">
        <f>F181</f>
        <v>0</v>
      </c>
    </row>
    <row r="201" spans="1:6" x14ac:dyDescent="0.4">
      <c r="B201" s="136"/>
      <c r="C201" s="69"/>
      <c r="D201" s="21"/>
      <c r="E201" s="21"/>
      <c r="F201" s="45"/>
    </row>
    <row r="202" spans="1:6" x14ac:dyDescent="0.4">
      <c r="B202" s="9"/>
      <c r="C202" s="69"/>
      <c r="D202" s="21"/>
      <c r="E202" s="21"/>
      <c r="F202" s="45"/>
    </row>
    <row r="203" spans="1:6" x14ac:dyDescent="0.4">
      <c r="C203" s="25"/>
      <c r="D203" s="26"/>
      <c r="E203" s="27"/>
      <c r="F203" s="44"/>
    </row>
    <row r="204" spans="1:6" x14ac:dyDescent="0.4">
      <c r="B204" s="11" t="str">
        <f>CONCATENATE("TOTAL HT - ",B6)</f>
        <v>TOTAL HT - collectif</v>
      </c>
      <c r="C204" s="69"/>
      <c r="D204" s="21"/>
      <c r="E204" s="156"/>
      <c r="F204" s="45">
        <f>SUM(F184:F203)</f>
        <v>0</v>
      </c>
    </row>
    <row r="205" spans="1:6" x14ac:dyDescent="0.4">
      <c r="C205" s="69"/>
      <c r="D205" s="21"/>
      <c r="E205" s="21"/>
      <c r="F205" s="45"/>
    </row>
    <row r="206" spans="1:6" x14ac:dyDescent="0.4">
      <c r="B206" s="33" t="s">
        <v>42</v>
      </c>
      <c r="C206" s="34"/>
      <c r="D206" s="35"/>
      <c r="E206" s="35"/>
      <c r="F206" s="46">
        <f>0.2*F204</f>
        <v>0</v>
      </c>
    </row>
    <row r="207" spans="1:6" x14ac:dyDescent="0.4">
      <c r="C207" s="69"/>
      <c r="D207" s="21"/>
      <c r="E207" s="21"/>
      <c r="F207" s="45"/>
    </row>
    <row r="208" spans="1:6" ht="14.25" x14ac:dyDescent="0.45">
      <c r="B208" s="30" t="str">
        <f>CONCATENATE("TOTAL TTC - ",B6)</f>
        <v>TOTAL TTC - collectif</v>
      </c>
      <c r="C208" s="31"/>
      <c r="D208" s="32"/>
      <c r="E208" s="32"/>
      <c r="F208" s="47">
        <f>SUM(F203:F207)</f>
        <v>0</v>
      </c>
    </row>
    <row r="209" spans="1:166" x14ac:dyDescent="0.4">
      <c r="B209" s="11"/>
      <c r="C209" s="69"/>
      <c r="D209" s="21"/>
      <c r="E209" s="21"/>
      <c r="F209" s="45"/>
      <c r="G209" s="2">
        <f>F204/17</f>
        <v>0</v>
      </c>
    </row>
    <row r="210" spans="1:166" s="40" customFormat="1" x14ac:dyDescent="0.4">
      <c r="A210" s="55"/>
      <c r="B210" s="3"/>
      <c r="C210" s="4"/>
      <c r="D210" s="5"/>
      <c r="E210" s="36"/>
      <c r="F210" s="39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2"/>
      <c r="BP210" s="2"/>
      <c r="BQ210" s="2"/>
      <c r="BR210" s="2"/>
      <c r="BS210" s="2"/>
      <c r="BT210" s="2"/>
      <c r="BU210" s="2"/>
      <c r="BV210" s="2"/>
      <c r="BW210" s="2"/>
      <c r="BX210" s="2"/>
      <c r="BY210" s="2"/>
      <c r="BZ210" s="2"/>
      <c r="CA210" s="2"/>
      <c r="CB210" s="2"/>
      <c r="CC210" s="2"/>
      <c r="CD210" s="2"/>
      <c r="CE210" s="2"/>
      <c r="CF210" s="2"/>
      <c r="CG210" s="2"/>
      <c r="CH210" s="2"/>
      <c r="CI210" s="2"/>
      <c r="CJ210" s="2"/>
      <c r="CK210" s="2"/>
      <c r="CL210" s="2"/>
      <c r="CM210" s="2"/>
      <c r="CN210" s="2"/>
      <c r="CO210" s="2"/>
      <c r="CP210" s="2"/>
      <c r="CQ210" s="2"/>
      <c r="CR210" s="2"/>
      <c r="CS210" s="2"/>
      <c r="CT210" s="2"/>
      <c r="CU210" s="2"/>
      <c r="CV210" s="2"/>
      <c r="CW210" s="2"/>
      <c r="CX210" s="2"/>
      <c r="CY210" s="2"/>
      <c r="CZ210" s="2"/>
      <c r="DA210" s="2"/>
      <c r="DB210" s="2"/>
      <c r="DC210" s="2"/>
      <c r="DD210" s="2"/>
      <c r="DE210" s="2"/>
      <c r="DF210" s="2"/>
      <c r="DG210" s="2"/>
      <c r="DH210" s="2"/>
      <c r="DI210" s="2"/>
      <c r="DJ210" s="2"/>
      <c r="DK210" s="2"/>
      <c r="DL210" s="2"/>
      <c r="DM210" s="2"/>
      <c r="DN210" s="2"/>
      <c r="DO210" s="2"/>
      <c r="DP210" s="2"/>
      <c r="DQ210" s="2"/>
      <c r="DR210" s="2"/>
      <c r="DS210" s="2"/>
      <c r="DT210" s="2"/>
      <c r="DU210" s="2"/>
      <c r="DV210" s="2"/>
      <c r="DW210" s="2"/>
      <c r="DX210" s="2"/>
      <c r="DY210" s="2"/>
      <c r="DZ210" s="2"/>
      <c r="EA210" s="2"/>
      <c r="EB210" s="2"/>
      <c r="EC210" s="2"/>
      <c r="ED210" s="2"/>
      <c r="EE210" s="2"/>
      <c r="EF210" s="2"/>
      <c r="EG210" s="2"/>
      <c r="EH210" s="2"/>
      <c r="EI210" s="2"/>
      <c r="EJ210" s="2"/>
      <c r="EK210" s="2"/>
      <c r="EL210" s="2"/>
      <c r="EM210" s="2"/>
      <c r="EN210" s="2"/>
      <c r="EO210" s="2"/>
      <c r="EP210" s="2"/>
      <c r="EQ210" s="2"/>
      <c r="ER210" s="2"/>
      <c r="ES210" s="2"/>
      <c r="ET210" s="2"/>
      <c r="EU210" s="2"/>
      <c r="EV210" s="2"/>
      <c r="EW210" s="2"/>
      <c r="EX210" s="2"/>
      <c r="EY210" s="2"/>
      <c r="EZ210" s="2"/>
      <c r="FA210" s="2"/>
      <c r="FB210" s="2"/>
      <c r="FC210" s="2"/>
      <c r="FD210" s="2"/>
      <c r="FE210" s="2"/>
      <c r="FF210" s="2"/>
      <c r="FG210" s="2"/>
      <c r="FH210" s="2"/>
      <c r="FI210" s="2"/>
      <c r="FJ210" s="2"/>
    </row>
    <row r="211" spans="1:166" s="40" customFormat="1" x14ac:dyDescent="0.4">
      <c r="A211" s="55"/>
      <c r="B211" s="3"/>
      <c r="C211" s="4"/>
      <c r="D211" s="5"/>
      <c r="E211" s="36"/>
      <c r="F211" s="39">
        <f>F204/6</f>
        <v>0</v>
      </c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2"/>
      <c r="BP211" s="2"/>
      <c r="BQ211" s="2"/>
      <c r="BR211" s="2"/>
      <c r="BS211" s="2"/>
      <c r="BT211" s="2"/>
      <c r="BU211" s="2"/>
      <c r="BV211" s="2"/>
      <c r="BW211" s="2"/>
      <c r="BX211" s="2"/>
      <c r="BY211" s="2"/>
      <c r="BZ211" s="2"/>
      <c r="CA211" s="2"/>
      <c r="CB211" s="2"/>
      <c r="CC211" s="2"/>
      <c r="CD211" s="2"/>
      <c r="CE211" s="2"/>
      <c r="CF211" s="2"/>
      <c r="CG211" s="2"/>
      <c r="CH211" s="2"/>
      <c r="CI211" s="2"/>
      <c r="CJ211" s="2"/>
      <c r="CK211" s="2"/>
      <c r="CL211" s="2"/>
      <c r="CM211" s="2"/>
      <c r="CN211" s="2"/>
      <c r="CO211" s="2"/>
      <c r="CP211" s="2"/>
      <c r="CQ211" s="2"/>
      <c r="CR211" s="2"/>
      <c r="CS211" s="2"/>
      <c r="CT211" s="2"/>
      <c r="CU211" s="2"/>
      <c r="CV211" s="2"/>
      <c r="CW211" s="2"/>
      <c r="CX211" s="2"/>
      <c r="CY211" s="2"/>
      <c r="CZ211" s="2"/>
      <c r="DA211" s="2"/>
      <c r="DB211" s="2"/>
      <c r="DC211" s="2"/>
      <c r="DD211" s="2"/>
      <c r="DE211" s="2"/>
      <c r="DF211" s="2"/>
      <c r="DG211" s="2"/>
      <c r="DH211" s="2"/>
      <c r="DI211" s="2"/>
      <c r="DJ211" s="2"/>
      <c r="DK211" s="2"/>
      <c r="DL211" s="2"/>
      <c r="DM211" s="2"/>
      <c r="DN211" s="2"/>
      <c r="DO211" s="2"/>
      <c r="DP211" s="2"/>
      <c r="DQ211" s="2"/>
      <c r="DR211" s="2"/>
      <c r="DS211" s="2"/>
      <c r="DT211" s="2"/>
      <c r="DU211" s="2"/>
      <c r="DV211" s="2"/>
      <c r="DW211" s="2"/>
      <c r="DX211" s="2"/>
      <c r="DY211" s="2"/>
      <c r="DZ211" s="2"/>
      <c r="EA211" s="2"/>
      <c r="EB211" s="2"/>
      <c r="EC211" s="2"/>
      <c r="ED211" s="2"/>
      <c r="EE211" s="2"/>
      <c r="EF211" s="2"/>
      <c r="EG211" s="2"/>
      <c r="EH211" s="2"/>
      <c r="EI211" s="2"/>
      <c r="EJ211" s="2"/>
      <c r="EK211" s="2"/>
      <c r="EL211" s="2"/>
      <c r="EM211" s="2"/>
      <c r="EN211" s="2"/>
      <c r="EO211" s="2"/>
      <c r="EP211" s="2"/>
      <c r="EQ211" s="2"/>
      <c r="ER211" s="2"/>
      <c r="ES211" s="2"/>
      <c r="ET211" s="2"/>
      <c r="EU211" s="2"/>
      <c r="EV211" s="2"/>
      <c r="EW211" s="2"/>
      <c r="EX211" s="2"/>
      <c r="EY211" s="2"/>
      <c r="EZ211" s="2"/>
      <c r="FA211" s="2"/>
      <c r="FB211" s="2"/>
      <c r="FC211" s="2"/>
      <c r="FD211" s="2"/>
      <c r="FE211" s="2"/>
      <c r="FF211" s="2"/>
      <c r="FG211" s="2"/>
      <c r="FH211" s="2"/>
      <c r="FI211" s="2"/>
      <c r="FJ211" s="2"/>
    </row>
    <row r="212" spans="1:166" s="40" customFormat="1" x14ac:dyDescent="0.4">
      <c r="A212" s="55"/>
      <c r="B212" s="3"/>
      <c r="C212" s="4"/>
      <c r="D212" s="5"/>
      <c r="E212" s="36"/>
      <c r="F212" s="39">
        <f>F204-F192</f>
        <v>0</v>
      </c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2"/>
      <c r="BP212" s="2"/>
      <c r="BQ212" s="2"/>
      <c r="BR212" s="2"/>
      <c r="BS212" s="2"/>
      <c r="BT212" s="2"/>
      <c r="BU212" s="2"/>
      <c r="BV212" s="2"/>
      <c r="BW212" s="2"/>
      <c r="BX212" s="2"/>
      <c r="BY212" s="2"/>
      <c r="BZ212" s="2"/>
      <c r="CA212" s="2"/>
      <c r="CB212" s="2"/>
      <c r="CC212" s="2"/>
      <c r="CD212" s="2"/>
      <c r="CE212" s="2"/>
      <c r="CF212" s="2"/>
      <c r="CG212" s="2"/>
      <c r="CH212" s="2"/>
      <c r="CI212" s="2"/>
      <c r="CJ212" s="2"/>
      <c r="CK212" s="2"/>
      <c r="CL212" s="2"/>
      <c r="CM212" s="2"/>
      <c r="CN212" s="2"/>
      <c r="CO212" s="2"/>
      <c r="CP212" s="2"/>
      <c r="CQ212" s="2"/>
      <c r="CR212" s="2"/>
      <c r="CS212" s="2"/>
      <c r="CT212" s="2"/>
      <c r="CU212" s="2"/>
      <c r="CV212" s="2"/>
      <c r="CW212" s="2"/>
      <c r="CX212" s="2"/>
      <c r="CY212" s="2"/>
      <c r="CZ212" s="2"/>
      <c r="DA212" s="2"/>
      <c r="DB212" s="2"/>
      <c r="DC212" s="2"/>
      <c r="DD212" s="2"/>
      <c r="DE212" s="2"/>
      <c r="DF212" s="2"/>
      <c r="DG212" s="2"/>
      <c r="DH212" s="2"/>
      <c r="DI212" s="2"/>
      <c r="DJ212" s="2"/>
      <c r="DK212" s="2"/>
      <c r="DL212" s="2"/>
      <c r="DM212" s="2"/>
      <c r="DN212" s="2"/>
      <c r="DO212" s="2"/>
      <c r="DP212" s="2"/>
      <c r="DQ212" s="2"/>
      <c r="DR212" s="2"/>
      <c r="DS212" s="2"/>
      <c r="DT212" s="2"/>
      <c r="DU212" s="2"/>
      <c r="DV212" s="2"/>
      <c r="DW212" s="2"/>
      <c r="DX212" s="2"/>
      <c r="DY212" s="2"/>
      <c r="DZ212" s="2"/>
      <c r="EA212" s="2"/>
      <c r="EB212" s="2"/>
      <c r="EC212" s="2"/>
      <c r="ED212" s="2"/>
      <c r="EE212" s="2"/>
      <c r="EF212" s="2"/>
      <c r="EG212" s="2"/>
      <c r="EH212" s="2"/>
      <c r="EI212" s="2"/>
      <c r="EJ212" s="2"/>
      <c r="EK212" s="2"/>
      <c r="EL212" s="2"/>
      <c r="EM212" s="2"/>
      <c r="EN212" s="2"/>
      <c r="EO212" s="2"/>
      <c r="EP212" s="2"/>
      <c r="EQ212" s="2"/>
      <c r="ER212" s="2"/>
      <c r="ES212" s="2"/>
      <c r="ET212" s="2"/>
      <c r="EU212" s="2"/>
      <c r="EV212" s="2"/>
      <c r="EW212" s="2"/>
      <c r="EX212" s="2"/>
      <c r="EY212" s="2"/>
      <c r="EZ212" s="2"/>
      <c r="FA212" s="2"/>
      <c r="FB212" s="2"/>
      <c r="FC212" s="2"/>
      <c r="FD212" s="2"/>
      <c r="FE212" s="2"/>
      <c r="FF212" s="2"/>
      <c r="FG212" s="2"/>
      <c r="FH212" s="2"/>
      <c r="FI212" s="2"/>
      <c r="FJ212" s="2"/>
    </row>
    <row r="213" spans="1:166" s="40" customFormat="1" x14ac:dyDescent="0.4">
      <c r="A213" s="55"/>
      <c r="B213" s="3"/>
      <c r="C213" s="4"/>
      <c r="D213" s="5"/>
      <c r="E213" s="36"/>
      <c r="F213" s="39">
        <f>F212/6</f>
        <v>0</v>
      </c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  <c r="AX213" s="2"/>
      <c r="AY213" s="2"/>
      <c r="AZ213" s="2"/>
      <c r="BA213" s="2"/>
      <c r="BB213" s="2"/>
      <c r="BC213" s="2"/>
      <c r="BD213" s="2"/>
      <c r="BE213" s="2"/>
      <c r="BF213" s="2"/>
      <c r="BG213" s="2"/>
      <c r="BH213" s="2"/>
      <c r="BI213" s="2"/>
      <c r="BJ213" s="2"/>
      <c r="BK213" s="2"/>
      <c r="BL213" s="2"/>
      <c r="BM213" s="2"/>
      <c r="BN213" s="2"/>
      <c r="BO213" s="2"/>
      <c r="BP213" s="2"/>
      <c r="BQ213" s="2"/>
      <c r="BR213" s="2"/>
      <c r="BS213" s="2"/>
      <c r="BT213" s="2"/>
      <c r="BU213" s="2"/>
      <c r="BV213" s="2"/>
      <c r="BW213" s="2"/>
      <c r="BX213" s="2"/>
      <c r="BY213" s="2"/>
      <c r="BZ213" s="2"/>
      <c r="CA213" s="2"/>
      <c r="CB213" s="2"/>
      <c r="CC213" s="2"/>
      <c r="CD213" s="2"/>
      <c r="CE213" s="2"/>
      <c r="CF213" s="2"/>
      <c r="CG213" s="2"/>
      <c r="CH213" s="2"/>
      <c r="CI213" s="2"/>
      <c r="CJ213" s="2"/>
      <c r="CK213" s="2"/>
      <c r="CL213" s="2"/>
      <c r="CM213" s="2"/>
      <c r="CN213" s="2"/>
      <c r="CO213" s="2"/>
      <c r="CP213" s="2"/>
      <c r="CQ213" s="2"/>
      <c r="CR213" s="2"/>
      <c r="CS213" s="2"/>
      <c r="CT213" s="2"/>
      <c r="CU213" s="2"/>
      <c r="CV213" s="2"/>
      <c r="CW213" s="2"/>
      <c r="CX213" s="2"/>
      <c r="CY213" s="2"/>
      <c r="CZ213" s="2"/>
      <c r="DA213" s="2"/>
      <c r="DB213" s="2"/>
      <c r="DC213" s="2"/>
      <c r="DD213" s="2"/>
      <c r="DE213" s="2"/>
      <c r="DF213" s="2"/>
      <c r="DG213" s="2"/>
      <c r="DH213" s="2"/>
      <c r="DI213" s="2"/>
      <c r="DJ213" s="2"/>
      <c r="DK213" s="2"/>
      <c r="DL213" s="2"/>
      <c r="DM213" s="2"/>
      <c r="DN213" s="2"/>
      <c r="DO213" s="2"/>
      <c r="DP213" s="2"/>
      <c r="DQ213" s="2"/>
      <c r="DR213" s="2"/>
      <c r="DS213" s="2"/>
      <c r="DT213" s="2"/>
      <c r="DU213" s="2"/>
      <c r="DV213" s="2"/>
      <c r="DW213" s="2"/>
      <c r="DX213" s="2"/>
      <c r="DY213" s="2"/>
      <c r="DZ213" s="2"/>
      <c r="EA213" s="2"/>
      <c r="EB213" s="2"/>
      <c r="EC213" s="2"/>
      <c r="ED213" s="2"/>
      <c r="EE213" s="2"/>
      <c r="EF213" s="2"/>
      <c r="EG213" s="2"/>
      <c r="EH213" s="2"/>
      <c r="EI213" s="2"/>
      <c r="EJ213" s="2"/>
      <c r="EK213" s="2"/>
      <c r="EL213" s="2"/>
      <c r="EM213" s="2"/>
      <c r="EN213" s="2"/>
      <c r="EO213" s="2"/>
      <c r="EP213" s="2"/>
      <c r="EQ213" s="2"/>
      <c r="ER213" s="2"/>
      <c r="ES213" s="2"/>
      <c r="ET213" s="2"/>
      <c r="EU213" s="2"/>
      <c r="EV213" s="2"/>
      <c r="EW213" s="2"/>
      <c r="EX213" s="2"/>
      <c r="EY213" s="2"/>
      <c r="EZ213" s="2"/>
      <c r="FA213" s="2"/>
      <c r="FB213" s="2"/>
      <c r="FC213" s="2"/>
      <c r="FD213" s="2"/>
      <c r="FE213" s="2"/>
      <c r="FF213" s="2"/>
      <c r="FG213" s="2"/>
      <c r="FH213" s="2"/>
      <c r="FI213" s="2"/>
      <c r="FJ213" s="2"/>
    </row>
    <row r="214" spans="1:166" s="40" customFormat="1" x14ac:dyDescent="0.4">
      <c r="A214" s="55"/>
      <c r="B214" s="3"/>
      <c r="C214" s="4"/>
      <c r="D214" s="5"/>
      <c r="E214" s="36"/>
      <c r="F214" s="39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  <c r="AW214" s="2"/>
      <c r="AX214" s="2"/>
      <c r="AY214" s="2"/>
      <c r="AZ214" s="2"/>
      <c r="BA214" s="2"/>
      <c r="BB214" s="2"/>
      <c r="BC214" s="2"/>
      <c r="BD214" s="2"/>
      <c r="BE214" s="2"/>
      <c r="BF214" s="2"/>
      <c r="BG214" s="2"/>
      <c r="BH214" s="2"/>
      <c r="BI214" s="2"/>
      <c r="BJ214" s="2"/>
      <c r="BK214" s="2"/>
      <c r="BL214" s="2"/>
      <c r="BM214" s="2"/>
      <c r="BN214" s="2"/>
      <c r="BO214" s="2"/>
      <c r="BP214" s="2"/>
      <c r="BQ214" s="2"/>
      <c r="BR214" s="2"/>
      <c r="BS214" s="2"/>
      <c r="BT214" s="2"/>
      <c r="BU214" s="2"/>
      <c r="BV214" s="2"/>
      <c r="BW214" s="2"/>
      <c r="BX214" s="2"/>
      <c r="BY214" s="2"/>
      <c r="BZ214" s="2"/>
      <c r="CA214" s="2"/>
      <c r="CB214" s="2"/>
      <c r="CC214" s="2"/>
      <c r="CD214" s="2"/>
      <c r="CE214" s="2"/>
      <c r="CF214" s="2"/>
      <c r="CG214" s="2"/>
      <c r="CH214" s="2"/>
      <c r="CI214" s="2"/>
      <c r="CJ214" s="2"/>
      <c r="CK214" s="2"/>
      <c r="CL214" s="2"/>
      <c r="CM214" s="2"/>
      <c r="CN214" s="2"/>
      <c r="CO214" s="2"/>
      <c r="CP214" s="2"/>
      <c r="CQ214" s="2"/>
      <c r="CR214" s="2"/>
      <c r="CS214" s="2"/>
      <c r="CT214" s="2"/>
      <c r="CU214" s="2"/>
      <c r="CV214" s="2"/>
      <c r="CW214" s="2"/>
      <c r="CX214" s="2"/>
      <c r="CY214" s="2"/>
      <c r="CZ214" s="2"/>
      <c r="DA214" s="2"/>
      <c r="DB214" s="2"/>
      <c r="DC214" s="2"/>
      <c r="DD214" s="2"/>
      <c r="DE214" s="2"/>
      <c r="DF214" s="2"/>
      <c r="DG214" s="2"/>
      <c r="DH214" s="2"/>
      <c r="DI214" s="2"/>
      <c r="DJ214" s="2"/>
      <c r="DK214" s="2"/>
      <c r="DL214" s="2"/>
      <c r="DM214" s="2"/>
      <c r="DN214" s="2"/>
      <c r="DO214" s="2"/>
      <c r="DP214" s="2"/>
      <c r="DQ214" s="2"/>
      <c r="DR214" s="2"/>
      <c r="DS214" s="2"/>
      <c r="DT214" s="2"/>
      <c r="DU214" s="2"/>
      <c r="DV214" s="2"/>
      <c r="DW214" s="2"/>
      <c r="DX214" s="2"/>
      <c r="DY214" s="2"/>
      <c r="DZ214" s="2"/>
      <c r="EA214" s="2"/>
      <c r="EB214" s="2"/>
      <c r="EC214" s="2"/>
      <c r="ED214" s="2"/>
      <c r="EE214" s="2"/>
      <c r="EF214" s="2"/>
      <c r="EG214" s="2"/>
      <c r="EH214" s="2"/>
      <c r="EI214" s="2"/>
      <c r="EJ214" s="2"/>
      <c r="EK214" s="2"/>
      <c r="EL214" s="2"/>
      <c r="EM214" s="2"/>
      <c r="EN214" s="2"/>
      <c r="EO214" s="2"/>
      <c r="EP214" s="2"/>
      <c r="EQ214" s="2"/>
      <c r="ER214" s="2"/>
      <c r="ES214" s="2"/>
      <c r="ET214" s="2"/>
      <c r="EU214" s="2"/>
      <c r="EV214" s="2"/>
      <c r="EW214" s="2"/>
      <c r="EX214" s="2"/>
      <c r="EY214" s="2"/>
      <c r="EZ214" s="2"/>
      <c r="FA214" s="2"/>
      <c r="FB214" s="2"/>
      <c r="FC214" s="2"/>
      <c r="FD214" s="2"/>
      <c r="FE214" s="2"/>
      <c r="FF214" s="2"/>
      <c r="FG214" s="2"/>
      <c r="FH214" s="2"/>
      <c r="FI214" s="2"/>
      <c r="FJ214" s="2"/>
    </row>
    <row r="215" spans="1:166" s="40" customFormat="1" x14ac:dyDescent="0.4">
      <c r="A215" s="55"/>
      <c r="B215" s="3"/>
      <c r="C215" s="4"/>
      <c r="D215" s="5"/>
      <c r="E215" s="36"/>
      <c r="F215" s="39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/>
      <c r="AV215" s="2"/>
      <c r="AW215" s="2"/>
      <c r="AX215" s="2"/>
      <c r="AY215" s="2"/>
      <c r="AZ215" s="2"/>
      <c r="BA215" s="2"/>
      <c r="BB215" s="2"/>
      <c r="BC215" s="2"/>
      <c r="BD215" s="2"/>
      <c r="BE215" s="2"/>
      <c r="BF215" s="2"/>
      <c r="BG215" s="2"/>
      <c r="BH215" s="2"/>
      <c r="BI215" s="2"/>
      <c r="BJ215" s="2"/>
      <c r="BK215" s="2"/>
      <c r="BL215" s="2"/>
      <c r="BM215" s="2"/>
      <c r="BN215" s="2"/>
      <c r="BO215" s="2"/>
      <c r="BP215" s="2"/>
      <c r="BQ215" s="2"/>
      <c r="BR215" s="2"/>
      <c r="BS215" s="2"/>
      <c r="BT215" s="2"/>
      <c r="BU215" s="2"/>
      <c r="BV215" s="2"/>
      <c r="BW215" s="2"/>
      <c r="BX215" s="2"/>
      <c r="BY215" s="2"/>
      <c r="BZ215" s="2"/>
      <c r="CA215" s="2"/>
      <c r="CB215" s="2"/>
      <c r="CC215" s="2"/>
      <c r="CD215" s="2"/>
      <c r="CE215" s="2"/>
      <c r="CF215" s="2"/>
      <c r="CG215" s="2"/>
      <c r="CH215" s="2"/>
      <c r="CI215" s="2"/>
      <c r="CJ215" s="2"/>
      <c r="CK215" s="2"/>
      <c r="CL215" s="2"/>
      <c r="CM215" s="2"/>
      <c r="CN215" s="2"/>
      <c r="CO215" s="2"/>
      <c r="CP215" s="2"/>
      <c r="CQ215" s="2"/>
      <c r="CR215" s="2"/>
      <c r="CS215" s="2"/>
      <c r="CT215" s="2"/>
      <c r="CU215" s="2"/>
      <c r="CV215" s="2"/>
      <c r="CW215" s="2"/>
      <c r="CX215" s="2"/>
      <c r="CY215" s="2"/>
      <c r="CZ215" s="2"/>
      <c r="DA215" s="2"/>
      <c r="DB215" s="2"/>
      <c r="DC215" s="2"/>
      <c r="DD215" s="2"/>
      <c r="DE215" s="2"/>
      <c r="DF215" s="2"/>
      <c r="DG215" s="2"/>
      <c r="DH215" s="2"/>
      <c r="DI215" s="2"/>
      <c r="DJ215" s="2"/>
      <c r="DK215" s="2"/>
      <c r="DL215" s="2"/>
      <c r="DM215" s="2"/>
      <c r="DN215" s="2"/>
      <c r="DO215" s="2"/>
      <c r="DP215" s="2"/>
      <c r="DQ215" s="2"/>
      <c r="DR215" s="2"/>
      <c r="DS215" s="2"/>
      <c r="DT215" s="2"/>
      <c r="DU215" s="2"/>
      <c r="DV215" s="2"/>
      <c r="DW215" s="2"/>
      <c r="DX215" s="2"/>
      <c r="DY215" s="2"/>
      <c r="DZ215" s="2"/>
      <c r="EA215" s="2"/>
      <c r="EB215" s="2"/>
      <c r="EC215" s="2"/>
      <c r="ED215" s="2"/>
      <c r="EE215" s="2"/>
      <c r="EF215" s="2"/>
      <c r="EG215" s="2"/>
      <c r="EH215" s="2"/>
      <c r="EI215" s="2"/>
      <c r="EJ215" s="2"/>
      <c r="EK215" s="2"/>
      <c r="EL215" s="2"/>
      <c r="EM215" s="2"/>
      <c r="EN215" s="2"/>
      <c r="EO215" s="2"/>
      <c r="EP215" s="2"/>
      <c r="EQ215" s="2"/>
      <c r="ER215" s="2"/>
      <c r="ES215" s="2"/>
      <c r="ET215" s="2"/>
      <c r="EU215" s="2"/>
      <c r="EV215" s="2"/>
      <c r="EW215" s="2"/>
      <c r="EX215" s="2"/>
      <c r="EY215" s="2"/>
      <c r="EZ215" s="2"/>
      <c r="FA215" s="2"/>
      <c r="FB215" s="2"/>
      <c r="FC215" s="2"/>
      <c r="FD215" s="2"/>
      <c r="FE215" s="2"/>
      <c r="FF215" s="2"/>
      <c r="FG215" s="2"/>
      <c r="FH215" s="2"/>
      <c r="FI215" s="2"/>
      <c r="FJ215" s="2"/>
    </row>
  </sheetData>
  <mergeCells count="1">
    <mergeCell ref="A1:F3"/>
  </mergeCells>
  <printOptions horizontalCentered="1"/>
  <pageMargins left="0" right="0" top="0.19685039370078741" bottom="0.78740157480314965" header="0.51181102362204722" footer="0.19685039370078741"/>
  <pageSetup paperSize="9" firstPageNumber="2" fitToHeight="0" orientation="portrait" horizontalDpi="300" verticalDpi="300" r:id="rId1"/>
  <headerFooter scaleWithDoc="0" alignWithMargins="0">
    <oddFooter>&amp;C&amp;"Arial,Gras"&amp;11&amp;K92D050BE&amp;10&amp;K000000 &amp;"CityBlueprint,Gras"&amp;18&amp;K01+023AC&amp;K05-048T&amp;"-,Normal"&amp;8&amp;K000000 &amp;7- 4, Rue Paul-Henri Spaak - 26000 VALENCE
contact@beact.pro&amp;R&amp;P</oddFooter>
  </headerFooter>
  <rowBreaks count="4" manualBreakCount="4">
    <brk id="44" max="5" man="1"/>
    <brk id="104" max="5" man="1"/>
    <brk id="162" max="5" man="1"/>
    <brk id="182" max="5" man="1"/>
  </rowBreaks>
  <colBreaks count="1" manualBreakCount="1">
    <brk id="1" max="190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4D425D-771D-455F-8525-0BCCA253E752}">
  <sheetPr>
    <tabColor rgb="FFFFFF00"/>
  </sheetPr>
  <dimension ref="A1:GE45"/>
  <sheetViews>
    <sheetView showZeros="0" view="pageBreakPreview" zoomScaleNormal="100" zoomScaleSheetLayoutView="100" workbookViewId="0">
      <selection activeCell="J11" sqref="J11"/>
    </sheetView>
  </sheetViews>
  <sheetFormatPr baseColWidth="10" defaultColWidth="11.3984375" defaultRowHeight="13.15" x14ac:dyDescent="0.4"/>
  <cols>
    <col min="1" max="1" width="3.73046875" style="52" customWidth="1"/>
    <col min="2" max="2" width="56.86328125" style="3" customWidth="1"/>
    <col min="3" max="3" width="6.73046875" style="4" customWidth="1"/>
    <col min="4" max="4" width="6.73046875" style="5" customWidth="1"/>
    <col min="5" max="5" width="13.59765625" style="36" customWidth="1"/>
    <col min="6" max="6" width="12.86328125" style="36" customWidth="1"/>
    <col min="7" max="7" width="18" style="40" customWidth="1"/>
    <col min="8" max="8" width="12.3984375" style="60" bestFit="1" customWidth="1"/>
    <col min="9" max="9" width="12.265625" style="2" bestFit="1" customWidth="1"/>
    <col min="10" max="10" width="6.86328125" style="2" bestFit="1" customWidth="1"/>
    <col min="11" max="11" width="11.3984375" style="2"/>
    <col min="12" max="12" width="16.1328125" style="2" customWidth="1"/>
    <col min="13" max="16384" width="11.3984375" style="2"/>
  </cols>
  <sheetData>
    <row r="1" spans="1:12" ht="12.75" customHeight="1" x14ac:dyDescent="0.4">
      <c r="A1" s="254" t="s">
        <v>181</v>
      </c>
      <c r="B1" s="254"/>
      <c r="C1" s="254"/>
      <c r="D1" s="254"/>
      <c r="E1" s="254"/>
      <c r="F1" s="254"/>
    </row>
    <row r="2" spans="1:12" x14ac:dyDescent="0.4">
      <c r="A2" s="254"/>
      <c r="B2" s="254"/>
      <c r="C2" s="254"/>
      <c r="D2" s="254"/>
      <c r="E2" s="254"/>
      <c r="F2" s="254"/>
    </row>
    <row r="3" spans="1:12" x14ac:dyDescent="0.4">
      <c r="A3" s="254"/>
      <c r="B3" s="254"/>
      <c r="C3" s="254"/>
      <c r="D3" s="254"/>
      <c r="E3" s="254"/>
      <c r="F3" s="254"/>
    </row>
    <row r="4" spans="1:12" x14ac:dyDescent="0.4">
      <c r="A4" s="51"/>
      <c r="B4" s="6"/>
      <c r="C4" s="12"/>
      <c r="D4" s="13"/>
      <c r="E4" s="13"/>
      <c r="F4" s="13"/>
    </row>
    <row r="5" spans="1:12" x14ac:dyDescent="0.4">
      <c r="A5" s="51"/>
      <c r="B5" s="7" t="s">
        <v>0</v>
      </c>
      <c r="C5" s="12" t="s">
        <v>7</v>
      </c>
      <c r="D5" s="13" t="s">
        <v>1</v>
      </c>
      <c r="E5" s="13" t="s">
        <v>5</v>
      </c>
      <c r="F5" s="13" t="s">
        <v>6</v>
      </c>
    </row>
    <row r="6" spans="1:12" x14ac:dyDescent="0.4">
      <c r="A6" s="51"/>
      <c r="B6" s="82" t="s">
        <v>68</v>
      </c>
      <c r="C6" s="14"/>
      <c r="D6" s="13"/>
      <c r="E6" s="12" t="s">
        <v>4</v>
      </c>
      <c r="F6" s="12" t="s">
        <v>4</v>
      </c>
    </row>
    <row r="7" spans="1:12" x14ac:dyDescent="0.4">
      <c r="A7" s="5"/>
      <c r="B7" s="9"/>
      <c r="C7" s="19"/>
      <c r="D7" s="21"/>
      <c r="E7" s="15"/>
      <c r="F7" s="15"/>
    </row>
    <row r="8" spans="1:12" x14ac:dyDescent="0.4">
      <c r="A8" s="5"/>
      <c r="B8" s="9"/>
      <c r="C8" s="19"/>
      <c r="D8" s="21"/>
      <c r="E8" s="15"/>
      <c r="F8" s="15"/>
      <c r="H8" s="157"/>
      <c r="I8" s="157"/>
      <c r="J8" s="157"/>
      <c r="K8" s="158"/>
      <c r="L8" s="158"/>
    </row>
    <row r="9" spans="1:12" x14ac:dyDescent="0.4">
      <c r="A9" s="5"/>
      <c r="B9" s="76" t="str">
        <f>Généralités!B6</f>
        <v>Généralités</v>
      </c>
      <c r="C9" s="77"/>
      <c r="D9" s="78"/>
      <c r="E9" s="78"/>
      <c r="F9" s="79">
        <f>Généralités!F22</f>
        <v>0</v>
      </c>
      <c r="H9" s="157"/>
      <c r="I9" s="157"/>
      <c r="J9" s="157"/>
      <c r="K9" s="157"/>
      <c r="L9" s="157"/>
    </row>
    <row r="10" spans="1:12" x14ac:dyDescent="0.4">
      <c r="A10" s="5"/>
      <c r="B10" s="76"/>
      <c r="C10" s="80"/>
      <c r="D10" s="81"/>
      <c r="E10" s="81"/>
      <c r="F10" s="79"/>
      <c r="H10" s="157"/>
      <c r="I10" s="157"/>
      <c r="J10" s="157"/>
      <c r="K10" s="157"/>
      <c r="L10" s="157"/>
    </row>
    <row r="11" spans="1:12" x14ac:dyDescent="0.4">
      <c r="A11" s="5"/>
      <c r="B11" s="76" t="str">
        <f>+Collectif!B6</f>
        <v>collectif</v>
      </c>
      <c r="C11" s="77"/>
      <c r="D11" s="78"/>
      <c r="E11" s="78"/>
      <c r="F11" s="79">
        <f>+Collectif!F204</f>
        <v>0</v>
      </c>
      <c r="H11" s="159"/>
      <c r="I11" s="159"/>
      <c r="J11" s="160"/>
      <c r="K11" s="157"/>
      <c r="L11" s="159"/>
    </row>
    <row r="12" spans="1:12" x14ac:dyDescent="0.4">
      <c r="A12" s="5"/>
      <c r="B12" s="9"/>
      <c r="C12" s="19"/>
      <c r="D12" s="21"/>
      <c r="E12" s="15"/>
      <c r="F12" s="15"/>
    </row>
    <row r="13" spans="1:12" x14ac:dyDescent="0.4">
      <c r="A13" s="5"/>
      <c r="B13" s="9"/>
      <c r="C13" s="19"/>
      <c r="D13" s="21"/>
      <c r="E13" s="15"/>
      <c r="F13" s="15"/>
    </row>
    <row r="14" spans="1:12" x14ac:dyDescent="0.4">
      <c r="A14" s="5"/>
      <c r="B14" s="9"/>
      <c r="C14" s="19"/>
      <c r="D14" s="21"/>
      <c r="E14" s="15"/>
      <c r="F14" s="15"/>
    </row>
    <row r="15" spans="1:12" x14ac:dyDescent="0.4">
      <c r="A15" s="5"/>
      <c r="B15" s="9"/>
      <c r="C15" s="19"/>
      <c r="D15" s="21"/>
      <c r="E15" s="15"/>
      <c r="F15" s="15"/>
    </row>
    <row r="16" spans="1:12" x14ac:dyDescent="0.4">
      <c r="A16" s="5"/>
      <c r="B16" s="9"/>
      <c r="C16" s="19"/>
      <c r="D16" s="21"/>
      <c r="E16" s="15"/>
      <c r="F16" s="15"/>
      <c r="G16" s="96"/>
    </row>
    <row r="17" spans="1:187" x14ac:dyDescent="0.4">
      <c r="A17" s="5"/>
      <c r="B17" s="9"/>
      <c r="C17" s="19"/>
      <c r="D17" s="21"/>
      <c r="E17" s="15"/>
      <c r="F17" s="15"/>
      <c r="G17" s="97"/>
    </row>
    <row r="18" spans="1:187" s="40" customFormat="1" ht="14.1" customHeight="1" x14ac:dyDescent="0.4">
      <c r="A18" s="52"/>
      <c r="B18" s="3"/>
      <c r="C18" s="25"/>
      <c r="D18" s="26"/>
      <c r="E18" s="27"/>
      <c r="F18" s="44"/>
      <c r="G18" s="96"/>
      <c r="H18" s="60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2"/>
      <c r="EY18" s="2"/>
      <c r="EZ18" s="2"/>
      <c r="FA18" s="2"/>
      <c r="FB18" s="2"/>
      <c r="FC18" s="2"/>
      <c r="FD18" s="2"/>
      <c r="FE18" s="2"/>
      <c r="FF18" s="2"/>
      <c r="FG18" s="2"/>
      <c r="FH18" s="2"/>
      <c r="FI18" s="2"/>
      <c r="FJ18" s="2"/>
      <c r="FK18" s="2"/>
      <c r="FL18" s="2"/>
      <c r="FM18" s="2"/>
      <c r="FN18" s="2"/>
      <c r="FO18" s="2"/>
      <c r="FP18" s="2"/>
      <c r="FQ18" s="2"/>
      <c r="FR18" s="2"/>
      <c r="FS18" s="2"/>
      <c r="FT18" s="2"/>
      <c r="FU18" s="2"/>
      <c r="FV18" s="2"/>
      <c r="FW18" s="2"/>
      <c r="FX18" s="2"/>
      <c r="FY18" s="2"/>
      <c r="FZ18" s="2"/>
      <c r="GA18" s="2"/>
      <c r="GB18" s="2"/>
      <c r="GC18" s="2"/>
      <c r="GD18" s="2"/>
      <c r="GE18" s="2"/>
    </row>
    <row r="19" spans="1:187" s="40" customFormat="1" x14ac:dyDescent="0.4">
      <c r="A19" s="52"/>
      <c r="B19" s="11" t="str">
        <f>CONCATENATE("TOTAL HT  -  ", B6)</f>
        <v>TOTAL HT  -  Récapitulatif</v>
      </c>
      <c r="C19" s="69"/>
      <c r="D19" s="21"/>
      <c r="E19" s="21"/>
      <c r="F19" s="45">
        <f>SUM(F9:F11)</f>
        <v>0</v>
      </c>
      <c r="G19" s="95"/>
      <c r="H19" s="60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2"/>
      <c r="GB19" s="2"/>
      <c r="GC19" s="2"/>
      <c r="GD19" s="2"/>
      <c r="GE19" s="2"/>
    </row>
    <row r="20" spans="1:187" s="40" customFormat="1" x14ac:dyDescent="0.4">
      <c r="A20" s="52"/>
      <c r="B20" s="3"/>
      <c r="C20" s="69"/>
      <c r="D20" s="21"/>
      <c r="E20" s="21"/>
      <c r="F20" s="45"/>
      <c r="H20" s="60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2"/>
      <c r="DS20" s="2"/>
      <c r="DT20" s="2"/>
      <c r="DU20" s="2"/>
      <c r="DV20" s="2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2"/>
      <c r="EI20" s="2"/>
      <c r="EJ20" s="2"/>
      <c r="EK20" s="2"/>
      <c r="EL20" s="2"/>
      <c r="EM20" s="2"/>
      <c r="EN20" s="2"/>
      <c r="EO20" s="2"/>
      <c r="EP20" s="2"/>
      <c r="EQ20" s="2"/>
      <c r="ER20" s="2"/>
      <c r="ES20" s="2"/>
      <c r="ET20" s="2"/>
      <c r="EU20" s="2"/>
      <c r="EV20" s="2"/>
      <c r="EW20" s="2"/>
      <c r="EX20" s="2"/>
      <c r="EY20" s="2"/>
      <c r="EZ20" s="2"/>
      <c r="FA20" s="2"/>
      <c r="FB20" s="2"/>
      <c r="FC20" s="2"/>
      <c r="FD20" s="2"/>
      <c r="FE20" s="2"/>
      <c r="FF20" s="2"/>
      <c r="FG20" s="2"/>
      <c r="FH20" s="2"/>
      <c r="FI20" s="2"/>
      <c r="FJ20" s="2"/>
      <c r="FK20" s="2"/>
      <c r="FL20" s="2"/>
      <c r="FM20" s="2"/>
      <c r="FN20" s="2"/>
      <c r="FO20" s="2"/>
      <c r="FP20" s="2"/>
      <c r="FQ20" s="2"/>
      <c r="FR20" s="2"/>
      <c r="FS20" s="2"/>
      <c r="FT20" s="2"/>
      <c r="FU20" s="2"/>
      <c r="FV20" s="2"/>
      <c r="FW20" s="2"/>
      <c r="FX20" s="2"/>
      <c r="FY20" s="2"/>
      <c r="FZ20" s="2"/>
      <c r="GA20" s="2"/>
      <c r="GB20" s="2"/>
      <c r="GC20" s="2"/>
      <c r="GD20" s="2"/>
      <c r="GE20" s="2"/>
    </row>
    <row r="21" spans="1:187" s="40" customFormat="1" x14ac:dyDescent="0.4">
      <c r="A21" s="52"/>
      <c r="B21" s="33" t="s">
        <v>42</v>
      </c>
      <c r="C21" s="34"/>
      <c r="D21" s="35"/>
      <c r="E21" s="35"/>
      <c r="F21" s="46">
        <f>0.2*F19</f>
        <v>0</v>
      </c>
      <c r="H21" s="60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  <c r="FB21" s="2"/>
      <c r="FC21" s="2"/>
      <c r="FD21" s="2"/>
      <c r="FE21" s="2"/>
      <c r="FF21" s="2"/>
      <c r="FG21" s="2"/>
      <c r="FH21" s="2"/>
      <c r="FI21" s="2"/>
      <c r="FJ21" s="2"/>
      <c r="FK21" s="2"/>
      <c r="FL21" s="2"/>
      <c r="FM21" s="2"/>
      <c r="FN21" s="2"/>
      <c r="FO21" s="2"/>
      <c r="FP21" s="2"/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2"/>
      <c r="GB21" s="2"/>
      <c r="GC21" s="2"/>
      <c r="GD21" s="2"/>
      <c r="GE21" s="2"/>
    </row>
    <row r="22" spans="1:187" s="40" customFormat="1" x14ac:dyDescent="0.4">
      <c r="A22" s="52"/>
      <c r="B22" s="3"/>
      <c r="C22" s="69"/>
      <c r="D22" s="21"/>
      <c r="E22" s="21"/>
      <c r="F22" s="45"/>
      <c r="H22" s="60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2"/>
      <c r="GB22" s="2"/>
      <c r="GC22" s="2"/>
      <c r="GD22" s="2"/>
      <c r="GE22" s="2"/>
    </row>
    <row r="23" spans="1:187" s="40" customFormat="1" ht="14.25" x14ac:dyDescent="0.45">
      <c r="A23" s="52"/>
      <c r="B23" s="30" t="s">
        <v>9</v>
      </c>
      <c r="C23" s="31"/>
      <c r="D23" s="32"/>
      <c r="E23" s="32"/>
      <c r="F23" s="47">
        <f>SUM(F18:F22)</f>
        <v>0</v>
      </c>
      <c r="H23" s="60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2"/>
      <c r="GB23" s="2"/>
      <c r="GC23" s="2"/>
      <c r="GD23" s="2"/>
      <c r="GE23" s="2"/>
    </row>
    <row r="24" spans="1:187" s="40" customFormat="1" x14ac:dyDescent="0.4">
      <c r="A24" s="52"/>
      <c r="B24" s="11"/>
      <c r="C24" s="69"/>
      <c r="D24" s="21"/>
      <c r="E24" s="21"/>
      <c r="F24" s="45"/>
      <c r="H24" s="60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</row>
    <row r="25" spans="1:187" s="40" customFormat="1" x14ac:dyDescent="0.4">
      <c r="A25" s="55"/>
      <c r="B25" s="3"/>
      <c r="C25" s="4"/>
      <c r="D25" s="5"/>
      <c r="E25" s="36"/>
      <c r="F25" s="39"/>
      <c r="H25" s="60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</row>
    <row r="26" spans="1:187" s="40" customFormat="1" x14ac:dyDescent="0.4">
      <c r="A26" s="55"/>
      <c r="B26" s="3"/>
      <c r="C26" s="4"/>
      <c r="D26" s="5"/>
      <c r="E26" s="36"/>
      <c r="F26" s="60"/>
      <c r="H26" s="60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  <c r="FB26" s="2"/>
      <c r="FC26" s="2"/>
      <c r="FD26" s="2"/>
      <c r="FE26" s="2"/>
      <c r="FF26" s="2"/>
      <c r="FG26" s="2"/>
      <c r="FH26" s="2"/>
      <c r="FI26" s="2"/>
      <c r="FJ26" s="2"/>
      <c r="FK26" s="2"/>
      <c r="FL26" s="2"/>
      <c r="FM26" s="2"/>
      <c r="FN26" s="2"/>
      <c r="FO26" s="2"/>
      <c r="FP26" s="2"/>
      <c r="FQ26" s="2"/>
      <c r="FR26" s="2"/>
      <c r="FS26" s="2"/>
      <c r="FT26" s="2"/>
      <c r="FU26" s="2"/>
      <c r="FV26" s="2"/>
      <c r="FW26" s="2"/>
      <c r="FX26" s="2"/>
      <c r="FY26" s="2"/>
      <c r="FZ26" s="2"/>
      <c r="GA26" s="2"/>
      <c r="GB26" s="2"/>
      <c r="GC26" s="2"/>
      <c r="GD26" s="2"/>
      <c r="GE26" s="2"/>
    </row>
    <row r="27" spans="1:187" s="40" customFormat="1" x14ac:dyDescent="0.4">
      <c r="A27" s="55"/>
      <c r="B27" s="3"/>
      <c r="C27" s="4"/>
      <c r="D27" s="5"/>
      <c r="E27" s="36"/>
      <c r="F27" s="39"/>
      <c r="G27" s="89"/>
      <c r="H27" s="60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  <c r="FE27" s="2"/>
      <c r="FF27" s="2"/>
      <c r="FG27" s="2"/>
      <c r="FH27" s="2"/>
      <c r="FI27" s="2"/>
      <c r="FJ27" s="2"/>
      <c r="FK27" s="2"/>
      <c r="FL27" s="2"/>
      <c r="FM27" s="2"/>
      <c r="FN27" s="2"/>
      <c r="FO27" s="2"/>
      <c r="FP27" s="2"/>
      <c r="FQ27" s="2"/>
      <c r="FR27" s="2"/>
      <c r="FS27" s="2"/>
      <c r="FT27" s="2"/>
      <c r="FU27" s="2"/>
      <c r="FV27" s="2"/>
      <c r="FW27" s="2"/>
      <c r="FX27" s="2"/>
      <c r="FY27" s="2"/>
      <c r="FZ27" s="2"/>
      <c r="GA27" s="2"/>
      <c r="GB27" s="2"/>
      <c r="GC27" s="2"/>
      <c r="GD27" s="2"/>
      <c r="GE27" s="2"/>
    </row>
    <row r="28" spans="1:187" s="40" customFormat="1" x14ac:dyDescent="0.4">
      <c r="A28" s="55"/>
      <c r="B28" s="3"/>
      <c r="C28" s="4"/>
      <c r="D28" s="5"/>
      <c r="E28" s="36"/>
      <c r="F28" s="39"/>
      <c r="G28" s="90"/>
      <c r="H28" s="60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2"/>
      <c r="GB28" s="2"/>
      <c r="GC28" s="2"/>
      <c r="GD28" s="2"/>
      <c r="GE28" s="2"/>
    </row>
    <row r="29" spans="1:187" s="40" customFormat="1" x14ac:dyDescent="0.4">
      <c r="A29" s="55"/>
      <c r="B29" s="3"/>
      <c r="C29" s="4"/>
      <c r="D29" s="5"/>
      <c r="E29" s="36"/>
      <c r="F29" s="39"/>
      <c r="H29" s="60"/>
      <c r="I29" s="91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  <c r="FB29" s="2"/>
      <c r="FC29" s="2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2"/>
      <c r="FP29" s="2"/>
      <c r="FQ29" s="2"/>
      <c r="FR29" s="2"/>
      <c r="FS29" s="2"/>
      <c r="FT29" s="2"/>
      <c r="FU29" s="2"/>
      <c r="FV29" s="2"/>
      <c r="FW29" s="2"/>
      <c r="FX29" s="2"/>
      <c r="FY29" s="2"/>
      <c r="FZ29" s="2"/>
      <c r="GA29" s="2"/>
      <c r="GB29" s="2"/>
      <c r="GC29" s="2"/>
      <c r="GD29" s="2"/>
      <c r="GE29" s="2"/>
    </row>
    <row r="30" spans="1:187" s="40" customFormat="1" x14ac:dyDescent="0.4">
      <c r="A30" s="55"/>
      <c r="B30" s="3"/>
      <c r="C30" s="4"/>
      <c r="D30" s="5"/>
      <c r="E30" s="36"/>
      <c r="F30" s="39"/>
      <c r="H30" s="60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  <c r="DP30" s="2"/>
      <c r="DQ30" s="2"/>
      <c r="DR30" s="2"/>
      <c r="DS30" s="2"/>
      <c r="DT30" s="2"/>
      <c r="DU30" s="2"/>
      <c r="DV30" s="2"/>
      <c r="DW30" s="2"/>
      <c r="DX30" s="2"/>
      <c r="DY30" s="2"/>
      <c r="DZ30" s="2"/>
      <c r="EA30" s="2"/>
      <c r="EB30" s="2"/>
      <c r="EC30" s="2"/>
      <c r="ED30" s="2"/>
      <c r="EE30" s="2"/>
      <c r="EF30" s="2"/>
      <c r="EG30" s="2"/>
      <c r="EH30" s="2"/>
      <c r="EI30" s="2"/>
      <c r="EJ30" s="2"/>
      <c r="EK30" s="2"/>
      <c r="EL30" s="2"/>
      <c r="EM30" s="2"/>
      <c r="EN30" s="2"/>
      <c r="EO30" s="2"/>
      <c r="EP30" s="2"/>
      <c r="EQ30" s="2"/>
      <c r="ER30" s="2"/>
      <c r="ES30" s="2"/>
      <c r="ET30" s="2"/>
      <c r="EU30" s="2"/>
      <c r="EV30" s="2"/>
      <c r="EW30" s="2"/>
      <c r="EX30" s="2"/>
      <c r="EY30" s="2"/>
      <c r="EZ30" s="2"/>
      <c r="FA30" s="2"/>
      <c r="FB30" s="2"/>
      <c r="FC30" s="2"/>
      <c r="FD30" s="2"/>
      <c r="FE30" s="2"/>
      <c r="FF30" s="2"/>
      <c r="FG30" s="2"/>
      <c r="FH30" s="2"/>
      <c r="FI30" s="2"/>
      <c r="FJ30" s="2"/>
      <c r="FK30" s="2"/>
      <c r="FL30" s="2"/>
      <c r="FM30" s="2"/>
      <c r="FN30" s="2"/>
      <c r="FO30" s="2"/>
      <c r="FP30" s="2"/>
      <c r="FQ30" s="2"/>
      <c r="FR30" s="2"/>
      <c r="FS30" s="2"/>
      <c r="FT30" s="2"/>
      <c r="FU30" s="2"/>
      <c r="FV30" s="2"/>
      <c r="FW30" s="2"/>
      <c r="FX30" s="2"/>
      <c r="FY30" s="2"/>
      <c r="FZ30" s="2"/>
      <c r="GA30" s="2"/>
      <c r="GB30" s="2"/>
      <c r="GC30" s="2"/>
      <c r="GD30" s="2"/>
      <c r="GE30" s="2"/>
    </row>
    <row r="31" spans="1:187" s="40" customFormat="1" x14ac:dyDescent="0.4">
      <c r="A31" s="52"/>
      <c r="B31" s="3"/>
      <c r="C31" s="4"/>
      <c r="D31" s="5"/>
      <c r="E31" s="39"/>
      <c r="F31" s="63"/>
      <c r="H31" s="60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  <c r="DP31" s="2"/>
      <c r="DQ31" s="2"/>
      <c r="DR31" s="2"/>
      <c r="DS31" s="2"/>
      <c r="DT31" s="2"/>
      <c r="DU31" s="2"/>
      <c r="DV31" s="2"/>
      <c r="DW31" s="2"/>
      <c r="DX31" s="2"/>
      <c r="DY31" s="2"/>
      <c r="DZ31" s="2"/>
      <c r="EA31" s="2"/>
      <c r="EB31" s="2"/>
      <c r="EC31" s="2"/>
      <c r="ED31" s="2"/>
      <c r="EE31" s="2"/>
      <c r="EF31" s="2"/>
      <c r="EG31" s="2"/>
      <c r="EH31" s="2"/>
      <c r="EI31" s="2"/>
      <c r="EJ31" s="2"/>
      <c r="EK31" s="2"/>
      <c r="EL31" s="2"/>
      <c r="EM31" s="2"/>
      <c r="EN31" s="2"/>
      <c r="EO31" s="2"/>
      <c r="EP31" s="2"/>
      <c r="EQ31" s="2"/>
      <c r="ER31" s="2"/>
      <c r="ES31" s="2"/>
      <c r="ET31" s="2"/>
      <c r="EU31" s="2"/>
      <c r="EV31" s="2"/>
      <c r="EW31" s="2"/>
      <c r="EX31" s="2"/>
      <c r="EY31" s="2"/>
      <c r="EZ31" s="2"/>
      <c r="FA31" s="2"/>
      <c r="FB31" s="2"/>
      <c r="FC31" s="2"/>
      <c r="FD31" s="2"/>
      <c r="FE31" s="2"/>
      <c r="FF31" s="2"/>
      <c r="FG31" s="2"/>
      <c r="FH31" s="2"/>
      <c r="FI31" s="2"/>
      <c r="FJ31" s="2"/>
      <c r="FK31" s="2"/>
      <c r="FL31" s="2"/>
      <c r="FM31" s="2"/>
      <c r="FN31" s="2"/>
      <c r="FO31" s="2"/>
      <c r="FP31" s="2"/>
      <c r="FQ31" s="2"/>
      <c r="FR31" s="2"/>
      <c r="FS31" s="2"/>
      <c r="FT31" s="2"/>
      <c r="FU31" s="2"/>
      <c r="FV31" s="2"/>
      <c r="FW31" s="2"/>
      <c r="FX31" s="2"/>
      <c r="FY31" s="2"/>
      <c r="FZ31" s="2"/>
      <c r="GA31" s="2"/>
      <c r="GB31" s="2"/>
      <c r="GC31" s="2"/>
      <c r="GD31" s="2"/>
      <c r="GE31" s="2"/>
    </row>
    <row r="44" spans="7:8" x14ac:dyDescent="0.4">
      <c r="G44" s="93">
        <v>45632</v>
      </c>
      <c r="H44" s="94"/>
    </row>
    <row r="45" spans="7:8" x14ac:dyDescent="0.4">
      <c r="G45" s="94"/>
      <c r="H45" s="94"/>
    </row>
  </sheetData>
  <mergeCells count="1">
    <mergeCell ref="A1:F3"/>
  </mergeCells>
  <printOptions horizontalCentered="1"/>
  <pageMargins left="0.11811023622047245" right="0.11811023622047245" top="0.19685039370078741" bottom="0.19685039370078741" header="0.31496062992125984" footer="0.31496062992125984"/>
  <pageSetup paperSize="9" firstPageNumber="2"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BF870C-DCFE-4487-A341-808EE4FD2B96}">
  <dimension ref="A1:GE71"/>
  <sheetViews>
    <sheetView showZeros="0" tabSelected="1" view="pageBreakPreview" topLeftCell="A25" zoomScaleNormal="100" zoomScaleSheetLayoutView="100" workbookViewId="0">
      <selection activeCell="I34" sqref="I34"/>
    </sheetView>
  </sheetViews>
  <sheetFormatPr baseColWidth="10" defaultColWidth="11.3984375" defaultRowHeight="13.15" x14ac:dyDescent="0.4"/>
  <cols>
    <col min="1" max="1" width="4.1328125" style="52" customWidth="1"/>
    <col min="2" max="2" width="56.86328125" style="3" customWidth="1"/>
    <col min="3" max="3" width="6.73046875" style="4" customWidth="1"/>
    <col min="4" max="4" width="6.73046875" style="5" customWidth="1"/>
    <col min="5" max="5" width="12" style="36" customWidth="1"/>
    <col min="6" max="6" width="12.86328125" style="36" customWidth="1"/>
    <col min="7" max="7" width="18" style="40" customWidth="1"/>
    <col min="8" max="8" width="11.3984375" style="60"/>
    <col min="9" max="9" width="12.265625" style="2" bestFit="1" customWidth="1"/>
    <col min="10" max="16384" width="11.3984375" style="2"/>
  </cols>
  <sheetData>
    <row r="1" spans="1:12" ht="12.75" customHeight="1" x14ac:dyDescent="0.4">
      <c r="A1" s="254" t="s">
        <v>184</v>
      </c>
      <c r="B1" s="254"/>
      <c r="C1" s="254"/>
      <c r="D1" s="254"/>
      <c r="E1" s="254"/>
      <c r="F1" s="254"/>
    </row>
    <row r="2" spans="1:12" x14ac:dyDescent="0.4">
      <c r="A2" s="254"/>
      <c r="B2" s="254"/>
      <c r="C2" s="254"/>
      <c r="D2" s="254"/>
      <c r="E2" s="254"/>
      <c r="F2" s="254"/>
    </row>
    <row r="3" spans="1:12" x14ac:dyDescent="0.4">
      <c r="A3" s="254"/>
      <c r="B3" s="254"/>
      <c r="C3" s="254"/>
      <c r="D3" s="254"/>
      <c r="E3" s="254"/>
      <c r="F3" s="254"/>
    </row>
    <row r="4" spans="1:12" x14ac:dyDescent="0.4">
      <c r="A4" s="51"/>
      <c r="B4" s="6"/>
      <c r="C4" s="12"/>
      <c r="D4" s="13"/>
      <c r="E4" s="13"/>
      <c r="F4" s="13"/>
    </row>
    <row r="5" spans="1:12" x14ac:dyDescent="0.4">
      <c r="A5" s="51"/>
      <c r="B5" s="7" t="s">
        <v>0</v>
      </c>
      <c r="C5" s="12" t="s">
        <v>7</v>
      </c>
      <c r="D5" s="13" t="s">
        <v>1</v>
      </c>
      <c r="E5" s="13" t="s">
        <v>5</v>
      </c>
      <c r="F5" s="13" t="s">
        <v>6</v>
      </c>
    </row>
    <row r="6" spans="1:12" x14ac:dyDescent="0.4">
      <c r="A6" s="51"/>
      <c r="B6" s="82" t="s">
        <v>69</v>
      </c>
      <c r="C6" s="14"/>
      <c r="D6" s="13"/>
      <c r="E6" s="12" t="s">
        <v>4</v>
      </c>
      <c r="F6" s="12" t="s">
        <v>4</v>
      </c>
    </row>
    <row r="7" spans="1:12" x14ac:dyDescent="0.4">
      <c r="B7" s="104"/>
      <c r="C7" s="105"/>
      <c r="D7" s="106"/>
      <c r="E7" s="87"/>
      <c r="F7" s="87"/>
    </row>
    <row r="8" spans="1:12" ht="31.5" x14ac:dyDescent="0.4">
      <c r="A8" s="98"/>
      <c r="B8" s="8" t="s">
        <v>79</v>
      </c>
      <c r="C8" s="16"/>
      <c r="D8" s="17"/>
      <c r="E8" s="18"/>
      <c r="F8" s="24"/>
    </row>
    <row r="9" spans="1:12" ht="15.75" x14ac:dyDescent="0.4">
      <c r="A9" s="99"/>
      <c r="B9" s="100"/>
      <c r="C9" s="101"/>
      <c r="D9" s="102"/>
      <c r="E9" s="103"/>
      <c r="F9" s="15"/>
    </row>
    <row r="10" spans="1:12" ht="46.35" customHeight="1" x14ac:dyDescent="0.4">
      <c r="A10" s="86" t="s">
        <v>74</v>
      </c>
      <c r="B10" s="107" t="s">
        <v>170</v>
      </c>
      <c r="C10" s="20"/>
      <c r="D10" s="21"/>
      <c r="E10" s="15"/>
      <c r="F10" s="207"/>
      <c r="G10" s="41"/>
      <c r="H10" s="61"/>
      <c r="I10" s="42"/>
      <c r="J10" s="1"/>
    </row>
    <row r="11" spans="1:12" x14ac:dyDescent="0.4">
      <c r="C11" s="20"/>
      <c r="D11" s="21"/>
      <c r="E11" s="15"/>
      <c r="F11" s="171"/>
      <c r="G11" s="150"/>
      <c r="H11" s="150"/>
      <c r="I11" s="151"/>
      <c r="J11" s="151"/>
      <c r="K11" s="210"/>
      <c r="L11" s="152"/>
    </row>
    <row r="12" spans="1:12" x14ac:dyDescent="0.4">
      <c r="A12" s="28"/>
      <c r="B12" s="3" t="s">
        <v>171</v>
      </c>
      <c r="C12" s="20"/>
      <c r="D12" s="21"/>
      <c r="E12" s="15"/>
      <c r="F12" s="208" t="s">
        <v>172</v>
      </c>
      <c r="G12" s="150"/>
      <c r="H12" s="211"/>
      <c r="I12" s="151"/>
      <c r="J12" s="212"/>
      <c r="K12" s="210"/>
      <c r="L12" s="213"/>
    </row>
    <row r="13" spans="1:12" x14ac:dyDescent="0.4">
      <c r="A13" s="28"/>
      <c r="C13" s="20"/>
      <c r="D13" s="21"/>
      <c r="E13" s="15"/>
      <c r="F13" s="171" t="str">
        <f>IF(E13="","",#REF!*E13)</f>
        <v/>
      </c>
      <c r="G13" s="150"/>
      <c r="H13" s="150"/>
      <c r="I13" s="151"/>
      <c r="J13" s="151"/>
      <c r="K13" s="210"/>
      <c r="L13" s="152"/>
    </row>
    <row r="14" spans="1:12" ht="26.25" x14ac:dyDescent="0.4">
      <c r="A14" s="28"/>
      <c r="B14" s="3" t="s">
        <v>173</v>
      </c>
      <c r="C14" s="20">
        <v>1</v>
      </c>
      <c r="D14" s="21" t="s">
        <v>116</v>
      </c>
      <c r="E14" s="15"/>
      <c r="F14" s="171">
        <f t="shared" ref="F14:F22" si="0">E14*C14</f>
        <v>0</v>
      </c>
      <c r="G14" s="150"/>
      <c r="H14" s="150"/>
      <c r="I14" s="151"/>
      <c r="J14" s="151"/>
      <c r="K14" s="210"/>
      <c r="L14" s="152"/>
    </row>
    <row r="15" spans="1:12" x14ac:dyDescent="0.4">
      <c r="A15" s="28"/>
      <c r="C15" s="20"/>
      <c r="D15" s="21"/>
      <c r="E15" s="15"/>
      <c r="F15" s="171">
        <f t="shared" si="0"/>
        <v>0</v>
      </c>
      <c r="G15" s="150"/>
      <c r="H15" s="150"/>
      <c r="I15" s="151"/>
      <c r="J15" s="151"/>
      <c r="K15" s="210"/>
      <c r="L15" s="152"/>
    </row>
    <row r="16" spans="1:12" ht="39.4" x14ac:dyDescent="0.4">
      <c r="A16" s="28"/>
      <c r="B16" s="3" t="s">
        <v>174</v>
      </c>
      <c r="C16" s="20">
        <v>1</v>
      </c>
      <c r="D16" s="21" t="s">
        <v>2</v>
      </c>
      <c r="E16" s="15"/>
      <c r="F16" s="171">
        <f t="shared" si="0"/>
        <v>0</v>
      </c>
      <c r="G16" s="150"/>
      <c r="H16" s="150"/>
      <c r="I16" s="151"/>
      <c r="J16" s="151"/>
      <c r="K16" s="210"/>
      <c r="L16" s="152"/>
    </row>
    <row r="17" spans="1:12" x14ac:dyDescent="0.4">
      <c r="A17" s="28"/>
      <c r="C17" s="20"/>
      <c r="D17" s="21"/>
      <c r="E17" s="15"/>
      <c r="F17" s="171">
        <f t="shared" si="0"/>
        <v>0</v>
      </c>
      <c r="G17" s="150"/>
      <c r="H17" s="150"/>
      <c r="I17" s="151"/>
      <c r="J17" s="151"/>
      <c r="K17" s="210"/>
      <c r="L17" s="152"/>
    </row>
    <row r="18" spans="1:12" x14ac:dyDescent="0.4">
      <c r="A18" s="28"/>
      <c r="B18" s="3" t="s">
        <v>175</v>
      </c>
      <c r="C18" s="20">
        <v>1</v>
      </c>
      <c r="D18" s="21" t="s">
        <v>2</v>
      </c>
      <c r="E18" s="15"/>
      <c r="F18" s="171">
        <f t="shared" si="0"/>
        <v>0</v>
      </c>
      <c r="G18" s="150"/>
      <c r="H18" s="150"/>
      <c r="I18" s="151"/>
      <c r="J18" s="151"/>
      <c r="K18" s="210"/>
      <c r="L18" s="152"/>
    </row>
    <row r="19" spans="1:12" x14ac:dyDescent="0.4">
      <c r="A19" s="28"/>
      <c r="C19" s="20"/>
      <c r="D19" s="21"/>
      <c r="E19" s="15"/>
      <c r="F19" s="171">
        <f t="shared" si="0"/>
        <v>0</v>
      </c>
      <c r="G19" s="150"/>
      <c r="H19" s="150"/>
      <c r="I19" s="151"/>
      <c r="J19" s="151"/>
      <c r="K19" s="210"/>
      <c r="L19" s="152"/>
    </row>
    <row r="20" spans="1:12" x14ac:dyDescent="0.4">
      <c r="B20" s="56" t="s">
        <v>176</v>
      </c>
      <c r="C20" s="20"/>
      <c r="D20" s="21"/>
      <c r="E20" s="15"/>
      <c r="F20" s="171">
        <f t="shared" si="0"/>
        <v>0</v>
      </c>
      <c r="G20" s="150"/>
      <c r="H20" s="150"/>
      <c r="I20" s="151"/>
      <c r="J20" s="151"/>
      <c r="K20" s="210"/>
      <c r="L20" s="152"/>
    </row>
    <row r="21" spans="1:12" x14ac:dyDescent="0.4">
      <c r="A21" s="28"/>
      <c r="C21" s="20"/>
      <c r="D21" s="21"/>
      <c r="E21" s="15"/>
      <c r="F21" s="171">
        <f t="shared" si="0"/>
        <v>0</v>
      </c>
      <c r="G21" s="150"/>
      <c r="H21" s="150"/>
      <c r="I21" s="151"/>
      <c r="J21" s="151"/>
      <c r="K21" s="210"/>
      <c r="L21" s="152"/>
    </row>
    <row r="22" spans="1:12" ht="39.4" x14ac:dyDescent="0.4">
      <c r="A22" s="28"/>
      <c r="B22" s="3" t="s">
        <v>177</v>
      </c>
      <c r="C22" s="20">
        <v>1</v>
      </c>
      <c r="D22" s="21" t="s">
        <v>116</v>
      </c>
      <c r="E22" s="15"/>
      <c r="F22" s="171">
        <f t="shared" si="0"/>
        <v>0</v>
      </c>
      <c r="G22" s="150"/>
      <c r="H22" s="150"/>
      <c r="I22" s="151"/>
      <c r="J22" s="151"/>
      <c r="K22" s="210"/>
      <c r="L22" s="152"/>
    </row>
    <row r="23" spans="1:12" x14ac:dyDescent="0.4">
      <c r="A23" s="28"/>
      <c r="C23" s="20"/>
      <c r="D23" s="21"/>
      <c r="E23" s="15"/>
      <c r="F23" s="171"/>
      <c r="G23" s="150"/>
      <c r="H23" s="150"/>
      <c r="I23" s="151"/>
      <c r="J23" s="151"/>
      <c r="K23" s="210"/>
      <c r="L23" s="152"/>
    </row>
    <row r="24" spans="1:12" x14ac:dyDescent="0.4">
      <c r="A24"/>
      <c r="B24" s="85" t="str">
        <f>CONCATENATE("SOUS-TOTAL HT  - ARTICLE ",A10)</f>
        <v>SOUS-TOTAL HT  - ARTICLE PSE 15.1</v>
      </c>
      <c r="C24" s="72"/>
      <c r="D24" s="71"/>
      <c r="E24" s="68"/>
      <c r="F24" s="209">
        <f>SUM(F14:F22)</f>
        <v>0</v>
      </c>
    </row>
    <row r="25" spans="1:12" x14ac:dyDescent="0.4">
      <c r="A25" s="5"/>
      <c r="B25" s="9"/>
      <c r="C25" s="19"/>
      <c r="D25" s="21"/>
      <c r="E25" s="15"/>
      <c r="F25" s="171"/>
    </row>
    <row r="26" spans="1:12" ht="46.35" customHeight="1" x14ac:dyDescent="0.4">
      <c r="A26" s="214" t="s">
        <v>78</v>
      </c>
      <c r="B26" s="107" t="s">
        <v>75</v>
      </c>
      <c r="C26" s="20"/>
      <c r="D26" s="21"/>
      <c r="E26" s="15"/>
      <c r="F26" s="129"/>
      <c r="G26" s="41"/>
      <c r="H26" s="61"/>
      <c r="I26" s="42"/>
      <c r="J26" s="1"/>
    </row>
    <row r="27" spans="1:12" s="143" customFormat="1" ht="26.25" x14ac:dyDescent="0.4">
      <c r="A27" s="214"/>
      <c r="B27" s="140" t="s">
        <v>80</v>
      </c>
      <c r="C27" s="146">
        <v>11</v>
      </c>
      <c r="D27" s="81" t="s">
        <v>1</v>
      </c>
      <c r="E27" s="142"/>
      <c r="F27" s="142">
        <f>+E27*C27</f>
        <v>0</v>
      </c>
    </row>
    <row r="28" spans="1:12" s="143" customFormat="1" x14ac:dyDescent="0.4">
      <c r="A28" s="214"/>
      <c r="B28" s="140" t="s">
        <v>76</v>
      </c>
      <c r="C28" s="146">
        <v>11</v>
      </c>
      <c r="D28" s="81" t="s">
        <v>2</v>
      </c>
      <c r="E28" s="142"/>
      <c r="F28" s="142">
        <f>+E28*C28</f>
        <v>0</v>
      </c>
    </row>
    <row r="29" spans="1:12" s="143" customFormat="1" x14ac:dyDescent="0.4">
      <c r="A29" s="214"/>
      <c r="B29" s="140" t="s">
        <v>77</v>
      </c>
      <c r="C29" s="146">
        <f>C27</f>
        <v>11</v>
      </c>
      <c r="D29" s="81" t="s">
        <v>2</v>
      </c>
      <c r="E29" s="142"/>
      <c r="F29" s="142">
        <f>+E29*C29</f>
        <v>0</v>
      </c>
    </row>
    <row r="30" spans="1:12" s="143" customFormat="1" x14ac:dyDescent="0.4">
      <c r="A30" s="215"/>
      <c r="B30" s="140"/>
      <c r="C30" s="146"/>
      <c r="D30" s="81"/>
      <c r="E30" s="142"/>
      <c r="F30" s="142"/>
    </row>
    <row r="31" spans="1:12" s="143" customFormat="1" x14ac:dyDescent="0.4">
      <c r="A31" s="215"/>
      <c r="B31" s="216" t="str">
        <f>CONCATENATE("SOUS-TOTAL HT  - ARTICLE ",A26)</f>
        <v>SOUS-TOTAL HT  - ARTICLE PSE 15.2</v>
      </c>
      <c r="C31" s="217"/>
      <c r="D31" s="218"/>
      <c r="E31" s="219"/>
      <c r="F31" s="220">
        <f>SUM(F26:F30)</f>
        <v>0</v>
      </c>
    </row>
    <row r="32" spans="1:12" x14ac:dyDescent="0.4">
      <c r="A32" s="5"/>
      <c r="B32" s="76"/>
      <c r="C32" s="77"/>
      <c r="D32" s="78"/>
      <c r="E32" s="78"/>
      <c r="F32" s="79"/>
    </row>
    <row r="33" spans="1:187" ht="47.1" customHeight="1" x14ac:dyDescent="0.4">
      <c r="A33" s="214" t="s">
        <v>186</v>
      </c>
      <c r="B33" s="107" t="s">
        <v>121</v>
      </c>
      <c r="C33" s="20"/>
      <c r="D33" s="21"/>
      <c r="E33" s="15"/>
      <c r="F33" s="15">
        <f>$C33*E33</f>
        <v>0</v>
      </c>
    </row>
    <row r="34" spans="1:187" x14ac:dyDescent="0.4">
      <c r="A34"/>
      <c r="B34" s="140" t="s">
        <v>122</v>
      </c>
      <c r="C34" s="20"/>
      <c r="D34" s="21"/>
      <c r="E34" s="67"/>
      <c r="F34" s="15">
        <f>$C34*E34</f>
        <v>0</v>
      </c>
    </row>
    <row r="35" spans="1:187" x14ac:dyDescent="0.4">
      <c r="A35"/>
      <c r="B35" s="74" t="s">
        <v>123</v>
      </c>
      <c r="C35" s="20">
        <v>11</v>
      </c>
      <c r="D35" s="21" t="s">
        <v>2</v>
      </c>
      <c r="E35" s="67"/>
      <c r="F35" s="15">
        <f>$C35*E35</f>
        <v>0</v>
      </c>
    </row>
    <row r="36" spans="1:187" x14ac:dyDescent="0.4">
      <c r="A36"/>
      <c r="B36" s="73"/>
      <c r="C36" s="20"/>
      <c r="D36" s="21"/>
      <c r="E36" s="67"/>
      <c r="F36" s="67"/>
    </row>
    <row r="37" spans="1:187" x14ac:dyDescent="0.4">
      <c r="A37"/>
      <c r="B37" s="216" t="str">
        <f>CONCATENATE("SOUS-TOTAL HT  - ARTICLE ",A33)</f>
        <v>SOUS-TOTAL HT  - ARTICLE PSE 10.3</v>
      </c>
      <c r="C37" s="72"/>
      <c r="D37" s="71"/>
      <c r="E37" s="68"/>
      <c r="F37" s="49">
        <f>SUM(F33:F36)</f>
        <v>0</v>
      </c>
    </row>
    <row r="38" spans="1:187" x14ac:dyDescent="0.4">
      <c r="A38" s="5"/>
      <c r="B38" s="9"/>
      <c r="C38" s="19"/>
      <c r="D38" s="21"/>
      <c r="E38" s="15"/>
      <c r="F38" s="171"/>
    </row>
    <row r="39" spans="1:187" s="40" customFormat="1" x14ac:dyDescent="0.4">
      <c r="A39" s="55"/>
      <c r="B39" s="3"/>
      <c r="C39" s="4"/>
      <c r="D39" s="5"/>
      <c r="E39" s="36"/>
      <c r="F39" s="39"/>
      <c r="H39" s="60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  <c r="FD39" s="2"/>
      <c r="FE39" s="2"/>
      <c r="FF39" s="2"/>
      <c r="FG39" s="2"/>
      <c r="FH39" s="2"/>
      <c r="FI39" s="2"/>
      <c r="FJ39" s="2"/>
      <c r="FK39" s="2"/>
      <c r="FL39" s="2"/>
      <c r="FM39" s="2"/>
      <c r="FN39" s="2"/>
      <c r="FO39" s="2"/>
      <c r="FP39" s="2"/>
      <c r="FQ39" s="2"/>
      <c r="FR39" s="2"/>
      <c r="FS39" s="2"/>
      <c r="FT39" s="2"/>
      <c r="FU39" s="2"/>
      <c r="FV39" s="2"/>
      <c r="FW39" s="2"/>
      <c r="FX39" s="2"/>
      <c r="FY39" s="2"/>
      <c r="FZ39" s="2"/>
      <c r="GA39" s="2"/>
      <c r="GB39" s="2"/>
      <c r="GC39" s="2"/>
      <c r="GD39" s="2"/>
      <c r="GE39" s="2"/>
    </row>
    <row r="40" spans="1:187" s="40" customFormat="1" x14ac:dyDescent="0.4">
      <c r="A40" s="55"/>
      <c r="B40" s="3"/>
      <c r="C40" s="4"/>
      <c r="D40" s="5"/>
      <c r="E40" s="36"/>
      <c r="F40" s="60"/>
      <c r="H40" s="60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  <c r="FD40" s="2"/>
      <c r="FE40" s="2"/>
      <c r="FF40" s="2"/>
      <c r="FG40" s="2"/>
      <c r="FH40" s="2"/>
      <c r="FI40" s="2"/>
      <c r="FJ40" s="2"/>
      <c r="FK40" s="2"/>
      <c r="FL40" s="2"/>
      <c r="FM40" s="2"/>
      <c r="FN40" s="2"/>
      <c r="FO40" s="2"/>
      <c r="FP40" s="2"/>
      <c r="FQ40" s="2"/>
      <c r="FR40" s="2"/>
      <c r="FS40" s="2"/>
      <c r="FT40" s="2"/>
      <c r="FU40" s="2"/>
      <c r="FV40" s="2"/>
      <c r="FW40" s="2"/>
      <c r="FX40" s="2"/>
      <c r="FY40" s="2"/>
      <c r="FZ40" s="2"/>
      <c r="GA40" s="2"/>
      <c r="GB40" s="2"/>
      <c r="GC40" s="2"/>
      <c r="GD40" s="2"/>
      <c r="GE40" s="2"/>
    </row>
    <row r="41" spans="1:187" s="40" customFormat="1" x14ac:dyDescent="0.4">
      <c r="A41" s="55"/>
      <c r="B41" s="3"/>
      <c r="C41" s="4"/>
      <c r="D41" s="5"/>
      <c r="E41" s="36"/>
      <c r="F41" s="39"/>
      <c r="H41" s="60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2"/>
      <c r="DS41" s="2"/>
      <c r="DT41" s="2"/>
      <c r="DU41" s="2"/>
      <c r="DV41" s="2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2"/>
      <c r="EI41" s="2"/>
      <c r="EJ41" s="2"/>
      <c r="EK41" s="2"/>
      <c r="EL41" s="2"/>
      <c r="EM41" s="2"/>
      <c r="EN41" s="2"/>
      <c r="EO41" s="2"/>
      <c r="EP41" s="2"/>
      <c r="EQ41" s="2"/>
      <c r="ER41" s="2"/>
      <c r="ES41" s="2"/>
      <c r="ET41" s="2"/>
      <c r="EU41" s="2"/>
      <c r="EV41" s="2"/>
      <c r="EW41" s="2"/>
      <c r="EX41" s="2"/>
      <c r="EY41" s="2"/>
      <c r="EZ41" s="2"/>
      <c r="FA41" s="2"/>
      <c r="FB41" s="2"/>
      <c r="FC41" s="2"/>
      <c r="FD41" s="2"/>
      <c r="FE41" s="2"/>
      <c r="FF41" s="2"/>
      <c r="FG41" s="2"/>
      <c r="FH41" s="2"/>
      <c r="FI41" s="2"/>
      <c r="FJ41" s="2"/>
      <c r="FK41" s="2"/>
      <c r="FL41" s="2"/>
      <c r="FM41" s="2"/>
      <c r="FN41" s="2"/>
      <c r="FO41" s="2"/>
      <c r="FP41" s="2"/>
      <c r="FQ41" s="2"/>
      <c r="FR41" s="2"/>
      <c r="FS41" s="2"/>
      <c r="FT41" s="2"/>
      <c r="FU41" s="2"/>
      <c r="FV41" s="2"/>
      <c r="FW41" s="2"/>
      <c r="FX41" s="2"/>
      <c r="FY41" s="2"/>
      <c r="FZ41" s="2"/>
      <c r="GA41" s="2"/>
      <c r="GB41" s="2"/>
      <c r="GC41" s="2"/>
      <c r="GD41" s="2"/>
      <c r="GE41" s="2"/>
    </row>
    <row r="42" spans="1:187" s="40" customFormat="1" x14ac:dyDescent="0.4">
      <c r="A42" s="55"/>
      <c r="B42" s="3"/>
      <c r="C42" s="4"/>
      <c r="D42" s="5"/>
      <c r="E42" s="36"/>
      <c r="F42" s="39"/>
      <c r="H42" s="60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  <c r="DP42" s="2"/>
      <c r="DQ42" s="2"/>
      <c r="DR42" s="2"/>
      <c r="DS42" s="2"/>
      <c r="DT42" s="2"/>
      <c r="DU42" s="2"/>
      <c r="DV42" s="2"/>
      <c r="DW42" s="2"/>
      <c r="DX42" s="2"/>
      <c r="DY42" s="2"/>
      <c r="DZ42" s="2"/>
      <c r="EA42" s="2"/>
      <c r="EB42" s="2"/>
      <c r="EC42" s="2"/>
      <c r="ED42" s="2"/>
      <c r="EE42" s="2"/>
      <c r="EF42" s="2"/>
      <c r="EG42" s="2"/>
      <c r="EH42" s="2"/>
      <c r="EI42" s="2"/>
      <c r="EJ42" s="2"/>
      <c r="EK42" s="2"/>
      <c r="EL42" s="2"/>
      <c r="EM42" s="2"/>
      <c r="EN42" s="2"/>
      <c r="EO42" s="2"/>
      <c r="EP42" s="2"/>
      <c r="EQ42" s="2"/>
      <c r="ER42" s="2"/>
      <c r="ES42" s="2"/>
      <c r="ET42" s="2"/>
      <c r="EU42" s="2"/>
      <c r="EV42" s="2"/>
      <c r="EW42" s="2"/>
      <c r="EX42" s="2"/>
      <c r="EY42" s="2"/>
      <c r="EZ42" s="2"/>
      <c r="FA42" s="2"/>
      <c r="FB42" s="2"/>
      <c r="FC42" s="2"/>
      <c r="FD42" s="2"/>
      <c r="FE42" s="2"/>
      <c r="FF42" s="2"/>
      <c r="FG42" s="2"/>
      <c r="FH42" s="2"/>
      <c r="FI42" s="2"/>
      <c r="FJ42" s="2"/>
      <c r="FK42" s="2"/>
      <c r="FL42" s="2"/>
      <c r="FM42" s="2"/>
      <c r="FN42" s="2"/>
      <c r="FO42" s="2"/>
      <c r="FP42" s="2"/>
      <c r="FQ42" s="2"/>
      <c r="FR42" s="2"/>
      <c r="FS42" s="2"/>
      <c r="FT42" s="2"/>
      <c r="FU42" s="2"/>
      <c r="FV42" s="2"/>
      <c r="FW42" s="2"/>
      <c r="FX42" s="2"/>
      <c r="FY42" s="2"/>
      <c r="FZ42" s="2"/>
      <c r="GA42" s="2"/>
      <c r="GB42" s="2"/>
      <c r="GC42" s="2"/>
      <c r="GD42" s="2"/>
      <c r="GE42" s="2"/>
    </row>
    <row r="43" spans="1:187" s="40" customFormat="1" x14ac:dyDescent="0.4">
      <c r="A43" s="55"/>
      <c r="B43" s="3"/>
      <c r="C43" s="4"/>
      <c r="D43" s="5"/>
      <c r="E43" s="36"/>
      <c r="F43" s="39"/>
      <c r="H43" s="60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2"/>
      <c r="EI43" s="2"/>
      <c r="EJ43" s="2"/>
      <c r="EK43" s="2"/>
      <c r="EL43" s="2"/>
      <c r="EM43" s="2"/>
      <c r="EN43" s="2"/>
      <c r="EO43" s="2"/>
      <c r="EP43" s="2"/>
      <c r="EQ43" s="2"/>
      <c r="ER43" s="2"/>
      <c r="ES43" s="2"/>
      <c r="ET43" s="2"/>
      <c r="EU43" s="2"/>
      <c r="EV43" s="2"/>
      <c r="EW43" s="2"/>
      <c r="EX43" s="2"/>
      <c r="EY43" s="2"/>
      <c r="EZ43" s="2"/>
      <c r="FA43" s="2"/>
      <c r="FB43" s="2"/>
      <c r="FC43" s="2"/>
      <c r="FD43" s="2"/>
      <c r="FE43" s="2"/>
      <c r="FF43" s="2"/>
      <c r="FG43" s="2"/>
      <c r="FH43" s="2"/>
      <c r="FI43" s="2"/>
      <c r="FJ43" s="2"/>
      <c r="FK43" s="2"/>
      <c r="FL43" s="2"/>
      <c r="FM43" s="2"/>
      <c r="FN43" s="2"/>
      <c r="FO43" s="2"/>
      <c r="FP43" s="2"/>
      <c r="FQ43" s="2"/>
      <c r="FR43" s="2"/>
      <c r="FS43" s="2"/>
      <c r="FT43" s="2"/>
      <c r="FU43" s="2"/>
      <c r="FV43" s="2"/>
      <c r="FW43" s="2"/>
      <c r="FX43" s="2"/>
      <c r="FY43" s="2"/>
      <c r="FZ43" s="2"/>
      <c r="GA43" s="2"/>
      <c r="GB43" s="2"/>
      <c r="GC43" s="2"/>
      <c r="GD43" s="2"/>
      <c r="GE43" s="2"/>
    </row>
    <row r="44" spans="1:187" s="40" customFormat="1" x14ac:dyDescent="0.4">
      <c r="A44" s="55"/>
      <c r="B44" s="3"/>
      <c r="C44" s="4"/>
      <c r="D44" s="5"/>
      <c r="E44" s="36"/>
      <c r="F44" s="39"/>
      <c r="H44" s="60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2"/>
      <c r="DT44" s="2"/>
      <c r="DU44" s="2"/>
      <c r="DV44" s="2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2"/>
      <c r="EH44" s="2"/>
      <c r="EI44" s="2"/>
      <c r="EJ44" s="2"/>
      <c r="EK44" s="2"/>
      <c r="EL44" s="2"/>
      <c r="EM44" s="2"/>
      <c r="EN44" s="2"/>
      <c r="EO44" s="2"/>
      <c r="EP44" s="2"/>
      <c r="EQ44" s="2"/>
      <c r="ER44" s="2"/>
      <c r="ES44" s="2"/>
      <c r="ET44" s="2"/>
      <c r="EU44" s="2"/>
      <c r="EV44" s="2"/>
      <c r="EW44" s="2"/>
      <c r="EX44" s="2"/>
      <c r="EY44" s="2"/>
      <c r="EZ44" s="2"/>
      <c r="FA44" s="2"/>
      <c r="FB44" s="2"/>
      <c r="FC44" s="2"/>
      <c r="FD44" s="2"/>
      <c r="FE44" s="2"/>
      <c r="FF44" s="2"/>
      <c r="FG44" s="2"/>
      <c r="FH44" s="2"/>
      <c r="FI44" s="2"/>
      <c r="FJ44" s="2"/>
      <c r="FK44" s="2"/>
      <c r="FL44" s="2"/>
      <c r="FM44" s="2"/>
      <c r="FN44" s="2"/>
      <c r="FO44" s="2"/>
      <c r="FP44" s="2"/>
      <c r="FQ44" s="2"/>
      <c r="FR44" s="2"/>
      <c r="FS44" s="2"/>
      <c r="FT44" s="2"/>
      <c r="FU44" s="2"/>
      <c r="FV44" s="2"/>
      <c r="FW44" s="2"/>
      <c r="FX44" s="2"/>
      <c r="FY44" s="2"/>
      <c r="FZ44" s="2"/>
      <c r="GA44" s="2"/>
      <c r="GB44" s="2"/>
      <c r="GC44" s="2"/>
      <c r="GD44" s="2"/>
      <c r="GE44" s="2"/>
    </row>
    <row r="45" spans="1:187" s="40" customFormat="1" x14ac:dyDescent="0.4">
      <c r="A45" s="52"/>
      <c r="B45" s="3"/>
      <c r="C45" s="4"/>
      <c r="D45" s="5"/>
      <c r="E45" s="39"/>
      <c r="F45" s="63"/>
      <c r="H45" s="60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  <c r="DS45" s="2"/>
      <c r="DT45" s="2"/>
      <c r="DU45" s="2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  <c r="EN45" s="2"/>
      <c r="EO45" s="2"/>
      <c r="EP45" s="2"/>
      <c r="EQ45" s="2"/>
      <c r="ER45" s="2"/>
      <c r="ES45" s="2"/>
      <c r="ET45" s="2"/>
      <c r="EU45" s="2"/>
      <c r="EV45" s="2"/>
      <c r="EW45" s="2"/>
      <c r="EX45" s="2"/>
      <c r="EY45" s="2"/>
      <c r="EZ45" s="2"/>
      <c r="FA45" s="2"/>
      <c r="FB45" s="2"/>
      <c r="FC45" s="2"/>
      <c r="FD45" s="2"/>
      <c r="FE45" s="2"/>
      <c r="FF45" s="2"/>
      <c r="FG45" s="2"/>
      <c r="FH45" s="2"/>
      <c r="FI45" s="2"/>
      <c r="FJ45" s="2"/>
      <c r="FK45" s="2"/>
      <c r="FL45" s="2"/>
      <c r="FM45" s="2"/>
      <c r="FN45" s="2"/>
      <c r="FO45" s="2"/>
      <c r="FP45" s="2"/>
      <c r="FQ45" s="2"/>
      <c r="FR45" s="2"/>
      <c r="FS45" s="2"/>
      <c r="FT45" s="2"/>
      <c r="FU45" s="2"/>
      <c r="FV45" s="2"/>
      <c r="FW45" s="2"/>
      <c r="FX45" s="2"/>
      <c r="FY45" s="2"/>
      <c r="FZ45" s="2"/>
      <c r="GA45" s="2"/>
      <c r="GB45" s="2"/>
      <c r="GC45" s="2"/>
      <c r="GD45" s="2"/>
      <c r="GE45" s="2"/>
    </row>
    <row r="70" spans="7:8" x14ac:dyDescent="0.4">
      <c r="G70" s="93">
        <v>45632</v>
      </c>
      <c r="H70" s="94"/>
    </row>
    <row r="71" spans="7:8" x14ac:dyDescent="0.4">
      <c r="G71" s="94"/>
      <c r="H71" s="94"/>
    </row>
  </sheetData>
  <mergeCells count="1">
    <mergeCell ref="A1:F3"/>
  </mergeCells>
  <phoneticPr fontId="16" type="noConversion"/>
  <printOptions horizontalCentered="1"/>
  <pageMargins left="0.11811023622047245" right="0.11811023622047245" top="0.19685039370078741" bottom="0.19685039370078741" header="0.31496062992125984" footer="0.31496062992125984"/>
  <pageSetup paperSize="9" firstPageNumber="2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8</vt:i4>
      </vt:variant>
    </vt:vector>
  </HeadingPairs>
  <TitlesOfParts>
    <vt:vector size="13" baseType="lpstr">
      <vt:lpstr>PAGE DE GARDE</vt:lpstr>
      <vt:lpstr>Généralités</vt:lpstr>
      <vt:lpstr>Collectif</vt:lpstr>
      <vt:lpstr>Récapitulatif</vt:lpstr>
      <vt:lpstr>OPTION</vt:lpstr>
      <vt:lpstr>Collectif!Impression_des_titres</vt:lpstr>
      <vt:lpstr>Généralités!Impression_des_titres</vt:lpstr>
      <vt:lpstr>OPTION!Impression_des_titres</vt:lpstr>
      <vt:lpstr>Récapitulatif!Impression_des_titres</vt:lpstr>
      <vt:lpstr>Collectif!Zone_d_impression</vt:lpstr>
      <vt:lpstr>Généralités!Zone_d_impression</vt:lpstr>
      <vt:lpstr>OPTION!Zone_d_impression</vt:lpstr>
      <vt:lpstr>Récapitulatif!Zone_d_impression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hirardot damien</cp:lastModifiedBy>
  <cp:lastPrinted>2025-01-14T09:53:27Z</cp:lastPrinted>
  <dcterms:created xsi:type="dcterms:W3CDTF">1999-03-25T10:14:54Z</dcterms:created>
  <dcterms:modified xsi:type="dcterms:W3CDTF">2025-03-07T17:53:06Z</dcterms:modified>
</cp:coreProperties>
</file>