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025"/>
  <workbookPr/>
  <mc:AlternateContent xmlns:mc="http://schemas.openxmlformats.org/markup-compatibility/2006">
    <mc:Choice Requires="x15">
      <x15ac:absPath xmlns:x15ac="http://schemas.microsoft.com/office/spreadsheetml/2010/11/ac" url="P:\8891\03_RTM SAVOIE\03_En cours\2_Collectivités\2_Communes\Sainte_Foy_Tarentaise\4Travaux\1EnCours\12XX_protection pareblocs Miroir\03_ACT\V1_transmise commune 25112024\"/>
    </mc:Choice>
  </mc:AlternateContent>
  <xr:revisionPtr revIDLastSave="0" documentId="13_ncr:1_{A7E33979-208D-4041-B359-C8CAF23D9AE2}" xr6:coauthVersionLast="47" xr6:coauthVersionMax="47" xr10:uidLastSave="{00000000-0000-0000-0000-000000000000}"/>
  <bookViews>
    <workbookView xWindow="-120" yWindow="-120" windowWidth="29040" windowHeight="15720" xr2:uid="{672A162A-5CB0-4F5A-B47D-089FBBE230BE}"/>
  </bookViews>
  <sheets>
    <sheet name=" BPU_à remplir" sheetId="1" r:id="rId1"/>
    <sheet name="DQE_à remplir" sheetId="7" r:id="rId2"/>
  </sheets>
  <definedNames>
    <definedName name="_xlnm.Print_Titles" localSheetId="0">' BPU_à remplir'!$39:$39</definedName>
    <definedName name="_xlnm.Print_Area" localSheetId="0">' BPU_à remplir'!$A$1:$F$78</definedName>
    <definedName name="_xlnm.Print_Area" localSheetId="1">'DQE_à remplir'!$A$1:$F$86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D44" i="7" l="1"/>
  <c r="F44" i="7" s="1"/>
  <c r="C44" i="7"/>
  <c r="B44" i="7"/>
  <c r="D51" i="7" l="1"/>
  <c r="F51" i="7" s="1"/>
  <c r="C51" i="7"/>
  <c r="B51" i="7"/>
  <c r="B64" i="7"/>
  <c r="C64" i="7"/>
  <c r="D64" i="7"/>
  <c r="F64" i="7" s="1"/>
  <c r="D54" i="7"/>
  <c r="F54" i="7" s="1"/>
  <c r="D60" i="7"/>
  <c r="F60" i="7" s="1"/>
  <c r="D70" i="7"/>
  <c r="F70" i="7" s="1"/>
  <c r="D71" i="7"/>
  <c r="F71" i="7" s="1"/>
  <c r="D72" i="7"/>
  <c r="F72" i="7" s="1"/>
  <c r="D73" i="7"/>
  <c r="F73" i="7" s="1"/>
  <c r="D74" i="7"/>
  <c r="F74" i="7" s="1"/>
  <c r="D75" i="7"/>
  <c r="F75" i="7" s="1"/>
  <c r="D76" i="7"/>
  <c r="F76" i="7" s="1"/>
  <c r="D77" i="7"/>
  <c r="F77" i="7" s="1"/>
  <c r="D78" i="7"/>
  <c r="F78" i="7" s="1"/>
  <c r="D79" i="7"/>
  <c r="F79" i="7" s="1"/>
  <c r="D80" i="7"/>
  <c r="F80" i="7" s="1"/>
  <c r="D69" i="7"/>
  <c r="F69" i="7" s="1"/>
  <c r="D63" i="7"/>
  <c r="F63" i="7" s="1"/>
  <c r="D65" i="7"/>
  <c r="F65" i="7" s="1"/>
  <c r="D66" i="7"/>
  <c r="F66" i="7" s="1"/>
  <c r="D67" i="7"/>
  <c r="F67" i="7" s="1"/>
  <c r="D62" i="7"/>
  <c r="F62" i="7" s="1"/>
  <c r="D61" i="7"/>
  <c r="F61" i="7" s="1"/>
  <c r="D45" i="7"/>
  <c r="F45" i="7" s="1"/>
  <c r="D46" i="7"/>
  <c r="F46" i="7" s="1"/>
  <c r="D47" i="7"/>
  <c r="F47" i="7" s="1"/>
  <c r="D48" i="7"/>
  <c r="F48" i="7" s="1"/>
  <c r="D49" i="7"/>
  <c r="F49" i="7" s="1"/>
  <c r="D50" i="7"/>
  <c r="F50" i="7" s="1"/>
  <c r="D52" i="7"/>
  <c r="F52" i="7" s="1"/>
  <c r="D53" i="7"/>
  <c r="F53" i="7" s="1"/>
  <c r="D55" i="7"/>
  <c r="F55" i="7" s="1"/>
  <c r="D56" i="7"/>
  <c r="F56" i="7" s="1"/>
  <c r="D57" i="7"/>
  <c r="F57" i="7" s="1"/>
  <c r="D58" i="7"/>
  <c r="F58" i="7" s="1"/>
  <c r="D39" i="7"/>
  <c r="F39" i="7" s="1"/>
  <c r="D40" i="7"/>
  <c r="F40" i="7" s="1"/>
  <c r="D41" i="7"/>
  <c r="F41" i="7" s="1"/>
  <c r="C80" i="7"/>
  <c r="C79" i="7"/>
  <c r="C78" i="7"/>
  <c r="C77" i="7"/>
  <c r="C76" i="7"/>
  <c r="C75" i="7"/>
  <c r="C74" i="7"/>
  <c r="C73" i="7"/>
  <c r="C72" i="7"/>
  <c r="C71" i="7"/>
  <c r="C70" i="7"/>
  <c r="C69" i="7"/>
  <c r="C67" i="7"/>
  <c r="C66" i="7"/>
  <c r="C65" i="7"/>
  <c r="C63" i="7"/>
  <c r="C62" i="7"/>
  <c r="C61" i="7"/>
  <c r="C60" i="7"/>
  <c r="C58" i="7"/>
  <c r="C57" i="7"/>
  <c r="C56" i="7"/>
  <c r="C55" i="7"/>
  <c r="C54" i="7"/>
  <c r="C53" i="7"/>
  <c r="C52" i="7"/>
  <c r="C50" i="7"/>
  <c r="C49" i="7"/>
  <c r="C48" i="7"/>
  <c r="C47" i="7"/>
  <c r="C46" i="7"/>
  <c r="C45" i="7"/>
  <c r="C43" i="7"/>
  <c r="C39" i="7"/>
  <c r="C40" i="7"/>
  <c r="C41" i="7"/>
  <c r="B50" i="7"/>
  <c r="B80" i="7"/>
  <c r="B79" i="7"/>
  <c r="B78" i="7"/>
  <c r="B77" i="7"/>
  <c r="B76" i="7"/>
  <c r="B75" i="7"/>
  <c r="B74" i="7"/>
  <c r="B73" i="7"/>
  <c r="B72" i="7"/>
  <c r="B71" i="7"/>
  <c r="B70" i="7"/>
  <c r="B69" i="7"/>
  <c r="B67" i="7"/>
  <c r="B66" i="7"/>
  <c r="B65" i="7"/>
  <c r="B63" i="7"/>
  <c r="B62" i="7"/>
  <c r="B61" i="7"/>
  <c r="B60" i="7"/>
  <c r="B58" i="7"/>
  <c r="B57" i="7"/>
  <c r="B56" i="7"/>
  <c r="B55" i="7"/>
  <c r="B54" i="7"/>
  <c r="B53" i="7"/>
  <c r="B52" i="7"/>
  <c r="B49" i="7"/>
  <c r="B48" i="7"/>
  <c r="B47" i="7"/>
  <c r="B46" i="7"/>
  <c r="B45" i="7"/>
  <c r="B43" i="7"/>
  <c r="B39" i="7"/>
  <c r="B40" i="7"/>
  <c r="B41" i="7"/>
  <c r="B38" i="7"/>
  <c r="D43" i="7"/>
  <c r="F43" i="7" s="1"/>
  <c r="C38" i="7" l="1"/>
  <c r="D38" i="7"/>
  <c r="F38" i="7" s="1"/>
  <c r="F83" i="7" s="1"/>
  <c r="F84" i="7" l="1"/>
  <c r="F85" i="7" l="1"/>
</calcChain>
</file>

<file path=xl/sharedStrings.xml><?xml version="1.0" encoding="utf-8"?>
<sst xmlns="http://schemas.openxmlformats.org/spreadsheetml/2006/main" count="250" uniqueCount="152">
  <si>
    <t>N°</t>
  </si>
  <si>
    <t>Nature des travaux</t>
  </si>
  <si>
    <t>Maître de l'ouvrage :</t>
  </si>
  <si>
    <t>Objet du Marché</t>
  </si>
  <si>
    <t>Prix unit. HT
(en chiffres)</t>
  </si>
  <si>
    <t>Unité</t>
  </si>
  <si>
    <t>forfait</t>
  </si>
  <si>
    <t>Remarques</t>
  </si>
  <si>
    <t>Quantité</t>
  </si>
  <si>
    <t>Sous-Total</t>
  </si>
  <si>
    <t>TRAVAUX</t>
  </si>
  <si>
    <t>MARCHE PUBLIC DE TRAVAUX
BORDEREAU DES PRIX UNITAIRES
(BPU)</t>
  </si>
  <si>
    <t xml:space="preserve">MARCHE PUBLIC DE TRAVAUX
Cadre de Devis Estimatif
</t>
  </si>
  <si>
    <t>TOTAL HT</t>
  </si>
  <si>
    <t>Total TTC</t>
  </si>
  <si>
    <t>TVA 20%</t>
  </si>
  <si>
    <t>TRANCHE FERME</t>
  </si>
  <si>
    <t>C1</t>
  </si>
  <si>
    <t>C2</t>
  </si>
  <si>
    <t>Payé après réception et visa de l'ensemble des documents</t>
  </si>
  <si>
    <t>Documents préparatoires</t>
  </si>
  <si>
    <t>B1</t>
  </si>
  <si>
    <t>Commune de Sainte Foy Tarentaise</t>
  </si>
  <si>
    <t>unité</t>
  </si>
  <si>
    <t>ml</t>
  </si>
  <si>
    <t>A3</t>
  </si>
  <si>
    <t>Préparation, installation et travaux généraux</t>
  </si>
  <si>
    <t>A1</t>
  </si>
  <si>
    <r>
      <rPr>
        <b/>
        <u/>
        <sz val="11"/>
        <rFont val="Times New Roman"/>
        <family val="1"/>
      </rPr>
      <t>Contrôle des produits de scellement</t>
    </r>
    <r>
      <rPr>
        <b/>
        <sz val="11"/>
        <rFont val="Times New Roman"/>
        <family val="1"/>
      </rPr>
      <t xml:space="preserve"> : </t>
    </r>
    <r>
      <rPr>
        <sz val="11"/>
        <rFont val="Times New Roman"/>
        <family val="1"/>
      </rPr>
      <t xml:space="preserve">
Ce prix rémunère à l'unité un controle des produits de scellement (Une unité = 2 x 3 éprouvettes, pour essais à 7 et 28 jours). Il comprend : le prélèvement, le transport à un laboratoire agréé, les essais de contrôle des produits de scellement et les rapport d'essais, conformément aux dispositions énoncées dans le CCTP</t>
    </r>
    <r>
      <rPr>
        <b/>
        <sz val="11"/>
        <rFont val="Times New Roman"/>
        <family val="1"/>
      </rPr>
      <t xml:space="preserve">.
</t>
    </r>
  </si>
  <si>
    <t>Payé après fourniture du rapport d'essais et validation du document</t>
  </si>
  <si>
    <t>Travaux écrans pare blocs - MASURE</t>
  </si>
  <si>
    <t>Travaux écrans pare blocs - MIROIR</t>
  </si>
  <si>
    <t>m</t>
  </si>
  <si>
    <t>Evacuation des matériaux stockés dans les écrans</t>
  </si>
  <si>
    <t>Piquetage des travaux actifs</t>
  </si>
  <si>
    <t>A4</t>
  </si>
  <si>
    <r>
      <t xml:space="preserve">Documents préparatoires
</t>
    </r>
    <r>
      <rPr>
        <sz val="11"/>
        <color theme="1"/>
        <rFont val="Times New Roman"/>
        <family val="1"/>
      </rPr>
      <t>Ce prix remunère la préparation et fourniture de tout document préparatoire obligatoire ou nécessaire à l'exécution du marché global de travaux :  
- les demandes d’agréments des fournitures et des sous-traitances,
- les arrêtés de circulation (permission de voirie),
- les éventuelles démarches de demande d'autorisations foncières et tous les coûts associés à l'obtention des autorisations pour les accès, la DZ, les zones de stockage, zones d'installation (sauf pour celles proposées au CCTP et indiquées comme déjà autorisées).
- le Plan d’Installation de Chantier (PIC),
- les DICT,
- le Plan d’Assurance Qualité (P.A.Q.), 
- L’élaboration des documents relatifs à la sécurité et à la protection de la santé conformément aux exigences réglementaires en vigueur, et tous frais liés à la mission SPS de l’entreprise. Si l'offre implique une mission de coordination sécurité (éventualité où un sous-traitant serait proposé), l’établissement d’un PPSPS est intégrée.
- toutes autres sujétions ou dispositions précisées au CCTP.</t>
    </r>
  </si>
  <si>
    <r>
      <rPr>
        <b/>
        <u/>
        <sz val="11"/>
        <rFont val="Times New Roman"/>
        <family val="1"/>
      </rPr>
      <t xml:space="preserve">Piquetage des travaux actifs :
</t>
    </r>
    <r>
      <rPr>
        <sz val="11"/>
        <rFont val="Times New Roman"/>
        <family val="1"/>
      </rPr>
      <t xml:space="preserve">Ce prix rémunère forfaitairement tous les frais d'implantation des travaux actifs en amont des deux sites de la Masure et du Miroir. 
L'implantation sera réalisée contradictoirement avec le maitre d'œuvre, sur la base des documents annexés au DCE ; l'entreprise sera réputée avoir pris en considération la nature des données et appréhendé le temps nécessaire à l'identification des zones.
Ce prix comprend notamment le temps du personnel pour l'opération d'implantation, tout matériel nécessaire au piquetage, puis l'entretien des repères pour la bonne exécution des travaux et de leur suivi. </t>
    </r>
  </si>
  <si>
    <r>
      <rPr>
        <b/>
        <u/>
        <sz val="11"/>
        <rFont val="Times New Roman"/>
        <family val="1"/>
      </rPr>
      <t>Dossier de recollement et dossier de maintenance des ouvrages exécutés - écrans pare blocs du Miroir</t>
    </r>
    <r>
      <rPr>
        <sz val="11"/>
        <rFont val="Times New Roman"/>
        <family val="1"/>
      </rPr>
      <t xml:space="preserve">
Ce prix rémunère au forfait, la rédaction et la fourniture du Dossier de recollement et du dossier de maintenance des ouvrages exécutés pour les écrans pare blocs du Miroir, conformément aux prescriptions détaillées du CCTP, article 5.14.1 et 5.14.2. </t>
    </r>
  </si>
  <si>
    <r>
      <rPr>
        <b/>
        <u/>
        <sz val="11"/>
        <rFont val="Times New Roman"/>
        <family val="1"/>
      </rPr>
      <t>Dossier de recollement et dossier de maintenance des ouvrages exécutés - écrans pare blocs de la Masure</t>
    </r>
    <r>
      <rPr>
        <sz val="11"/>
        <rFont val="Times New Roman"/>
        <family val="1"/>
      </rPr>
      <t xml:space="preserve">
Ce prix rémunère au forfait, la rédaction et la fourniture du Dossier de recollement et du dossier de maintenance des ouvrages exécutés pour les écrans pare blocs du Miroir, conformément aux prescriptions détaillées du CCTP, article 5.14.1 et 5.14.2. </t>
    </r>
  </si>
  <si>
    <r>
      <rPr>
        <b/>
        <u/>
        <sz val="11"/>
        <rFont val="Times New Roman"/>
        <family val="1"/>
      </rPr>
      <t>Dossier de recollement et dossier de maintenance des ouvrages exécutés - travaux actifs en amont de la Masure</t>
    </r>
    <r>
      <rPr>
        <sz val="11"/>
        <rFont val="Times New Roman"/>
        <family val="1"/>
      </rPr>
      <t xml:space="preserve">
Ce prix rémunère au forfait, la rédaction et la fourniture du Dossier de recollement et du dossier de maintenance des ouvrages exécutés pour les travaux actifs en amont de la Masure, conformément aux prescriptions détaillées du CCTP, article 5.14.1 et 5.14.2. </t>
    </r>
  </si>
  <si>
    <r>
      <rPr>
        <b/>
        <u/>
        <sz val="11"/>
        <rFont val="Times New Roman"/>
        <family val="1"/>
      </rPr>
      <t>Dossier de recollement et dossier de maintenance des ouvrages exécutés - travaux actifs en amont du Miroir</t>
    </r>
    <r>
      <rPr>
        <sz val="11"/>
        <rFont val="Times New Roman"/>
        <family val="1"/>
      </rPr>
      <t xml:space="preserve">
Ce prix rémunère au forfait, la rédaction et la fourniture du Dossier de recollement et du dossier de maintenance des ouvrages exécutés pour les travaux actifs en amont du Miroir, conformément aux prescriptions détaillées du CCTP, article 5.14.1 et 5.14.2. </t>
    </r>
  </si>
  <si>
    <r>
      <t xml:space="preserve">Etudes d'exécution - écrans pare blocs Miroir et Masure : 
</t>
    </r>
    <r>
      <rPr>
        <sz val="11"/>
        <rFont val="Times New Roman"/>
        <family val="1"/>
      </rPr>
      <t xml:space="preserve">Ce prix rémunère forfaitairement la réalisaiton des études d'exécution des écrans pare blocs pour l'ensemble des travaux passifs (écrans pare blocs) des deux sites (Miroir et Masure). Il comprend notamment : le dimensionnement des ancrages selon les hypohtèses du CCTP et les données d'efforts fournies par le founisseur des ouvrages, la définition des mortiers et coulis de scellement, la définition des modes opératoires, et toute autre sujétion nécessaire à la bonne définition des ouvrages en vue de leur mise en oeuvre. </t>
    </r>
  </si>
  <si>
    <t>Préparation, installation et prestations générales</t>
  </si>
  <si>
    <t>B3</t>
  </si>
  <si>
    <t>Travaux préparatoires spécifiques</t>
  </si>
  <si>
    <t>B4</t>
  </si>
  <si>
    <r>
      <t xml:space="preserve">Coupe épicéas - secteur Masure : 
</t>
    </r>
    <r>
      <rPr>
        <sz val="11"/>
        <rFont val="Times New Roman"/>
        <family val="1"/>
      </rPr>
      <t xml:space="preserve">Ce prix rémunère au forfait le traitement des épicéas sur l'emprise des ouvrages. Il comprend notamment :
. la coupe des arbres
. le dessouchage si nécessaire
. la coupe en billes de 50 cm des arbres et arbustes avec mise en stère sur place pour mise à disposition des propriétaires
. l'évacuation en décharge agréée des rémanents Ø&lt;100mm et souches
</t>
    </r>
  </si>
  <si>
    <r>
      <rPr>
        <b/>
        <u/>
        <sz val="11"/>
        <rFont val="Times New Roman"/>
        <family val="1"/>
      </rPr>
      <t>Heure d'ouvrier forestier (élagage et abattage), pour travaux actifs :</t>
    </r>
    <r>
      <rPr>
        <sz val="11"/>
        <rFont val="Times New Roman"/>
        <family val="1"/>
      </rPr>
      <t xml:space="preserve">
Ce prix rémunère à l'heure d'ouvrier les travaux forestiers nécessaires à la bonne exécution des travaux actifs. Le prix comprend : 
- l'amenée à pied d'œuvre autant de fois que nécessaire du personnel et du matériel et repli ;
- la mise en œuvre de travaux forestiers (débrouissaillage, élagage, abattage) nécessaire à la mise en oeuvre des travaux actifs (dégagement/éclaircie pour héliportage, coupe d'emprise pour les travaux actifs);
- la mise en sécurité des arbres abattus, ou déplacement/gestion des produits de coupe sur un secteur à proximité de chaque zone de travaux.
</t>
    </r>
    <r>
      <rPr>
        <b/>
        <sz val="11"/>
        <rFont val="Times New Roman"/>
        <family val="1"/>
      </rPr>
      <t>Les ouvriers seront habilités aux travaux en hauteur et sur corde.</t>
    </r>
  </si>
  <si>
    <t>heure</t>
  </si>
  <si>
    <t>B5</t>
  </si>
  <si>
    <t>Travaux d'ouvrages</t>
  </si>
  <si>
    <r>
      <t xml:space="preserve">Poteau partage pour écrans 5000 kJ : 
</t>
    </r>
    <r>
      <rPr>
        <sz val="11"/>
        <rFont val="Times New Roman"/>
        <family val="1"/>
      </rPr>
      <t>Ce prix rémunère à l'unité la plus value (comparativement à un poteau classique)  liée à la fourniture et mise en oeuvre d'un système de poteau partagé entre deux tronçons d'ouvrages, permettant de ne pas excéder 100 m de linéaire sans interuption.</t>
    </r>
  </si>
  <si>
    <t>C3</t>
  </si>
  <si>
    <r>
      <rPr>
        <b/>
        <u/>
        <sz val="11"/>
        <rFont val="Times New Roman"/>
        <family val="1"/>
      </rPr>
      <t xml:space="preserve">Essais de controle : </t>
    </r>
    <r>
      <rPr>
        <sz val="11"/>
        <rFont val="Times New Roman"/>
        <family val="1"/>
      </rPr>
      <t xml:space="preserve">
Ce prix rémunère, à l’unité, la réalisation d’un essai de contrôle conforme à la norme NF P 94 242-1
Il comprend notamment :
- l’amenée à pied d’œuvre autant de fois que nécessaire du personnel et du matériel,
- La fourniture et transport à pied d’œuvre (y compris héliportage si nécessaire) du matériel et des matériaux,
- la réalisation de l’essai de contrôle,
- la transmission du rapport d’essai,
- la remise en état des terrains,</t>
    </r>
  </si>
  <si>
    <t>C6</t>
  </si>
  <si>
    <t>Démantèlement d'ouvrages existants et travaux associés</t>
  </si>
  <si>
    <t>D1</t>
  </si>
  <si>
    <t>D2</t>
  </si>
  <si>
    <t>D3</t>
  </si>
  <si>
    <t>C7</t>
  </si>
  <si>
    <r>
      <t xml:space="preserve">Ancrage de type barre - 25 mm: 
</t>
    </r>
    <r>
      <rPr>
        <sz val="11"/>
        <rFont val="Times New Roman"/>
        <family val="1"/>
      </rPr>
      <t>Ce prix rémunère, au mètre linéaire enfoui, la fourniture et mise en œuvre d'ancrage de type barre :
- la fourniture des barres d'ancrages (ancrage barre - diamètre 25 mm, dispositif de serrage), incluant les sur-longueurs pour le dispositif en tête d'ancrage (plaque et écrous) 
- la foration à un diamètre adapté à la barre d'ancrage et au respect des prescriptions du CCTP, sur une longueur de 2 à 5 m selon les ancrages ;
- le déplacement d'un poste à l'autre
- la préparation des barres, y compris centreurs, cannules, chaussette éventuelle
- le scellement des ancrages, mise en oeuvre et fourniture du coulis, y compris les surconsommations du coulis,</t>
    </r>
  </si>
  <si>
    <r>
      <t xml:space="preserve">Ancrage de type barre - 32 mm: 
</t>
    </r>
    <r>
      <rPr>
        <sz val="11"/>
        <rFont val="Times New Roman"/>
        <family val="1"/>
      </rPr>
      <t>Ce prix rémunère, au mètre linéaire enfoui, la fourniture et mise en œuvre d'ancrage de type barre :
- la fourniture des barres d'ancrages (ancrage barre - diamètre 25 mm, dispositif de serrage), incluant les sur-longueurs pour le dispositif en tête d'ancrage (plaque et écrous) 
- la foration à un diamètre adapté à la barre d'ancrage et au respect des prescriptions du CCTP, sur une longueur de 5 à 10 m selon les ancrages ;
- le déplacement d'un poste à l'autre
- la préparation des barres, y compris centreurs, cannules, chaussette éventuelle
- le scellement des ancrages, mise en oeuvre et fourniture du coulis, y compris les surconsommations du coulis,</t>
    </r>
  </si>
  <si>
    <t>C8</t>
  </si>
  <si>
    <t>C9</t>
  </si>
  <si>
    <r>
      <t xml:space="preserve">Cables - 16 mm:
</t>
    </r>
    <r>
      <rPr>
        <sz val="11"/>
        <rFont val="Times New Roman"/>
        <family val="1"/>
      </rPr>
      <t>Ce prix rémunère au mètre linéaire les cables d'acier de diamètre 16 mm, conformes aux prescriptions de CCTP.
Ce prix sera utilisé pour des travaux de confortement actif par cablage ou pour plus value liée de cables supplémentaires pour les emmaillotages.</t>
    </r>
  </si>
  <si>
    <t>C10</t>
  </si>
  <si>
    <t>C11</t>
  </si>
  <si>
    <r>
      <t xml:space="preserve">Sécurisation provisoire pour les travaux d'installation d'écrans pare-blocs
</t>
    </r>
    <r>
      <rPr>
        <sz val="11"/>
        <rFont val="Times New Roman"/>
        <family val="1"/>
      </rPr>
      <t>Ce prix rémunère au mètre linéaire la fourniture et mise en place d'une protection provisoire des travaux d'écrans pare blocs pour protéger les habitations en contrebas d'un éventuel départ de bloc ou de matériel lié à l'intervention.
Le linéaire de versant protégé sera comptabilisé ; les recoupements liés au découpage des protections ne sera pas comptabilisé.</t>
    </r>
  </si>
  <si>
    <r>
      <t xml:space="preserve">Terrassement à la pelle araignée pour implantation des écrans :
</t>
    </r>
    <r>
      <rPr>
        <sz val="11"/>
        <rFont val="Times New Roman"/>
        <family val="1"/>
      </rPr>
      <t xml:space="preserve">Ce prix rémunère à l'heure l'utilisation de la pelle araignée pour des terrassements préalables à l'implantation des lignes d'écrans. Ces terrassements seront réalisés en déblai/remblai sur site, pour atténuer les quelques fortes irrégularités du terrain (deux secteurs d'éboulis identifiés).
</t>
    </r>
    <r>
      <rPr>
        <i/>
        <sz val="11"/>
        <rFont val="Times New Roman"/>
        <family val="1"/>
      </rPr>
      <t>NB : seul cet usage sera rémunéré dans le cadre de ce prix. L'usage de la pelle araignée pour les autres travaux (forage principalement) est réputé intégré au prix de l'intervention pour laquelle la pelle vient en appui.</t>
    </r>
  </si>
  <si>
    <t>m3</t>
  </si>
  <si>
    <t>m2</t>
  </si>
  <si>
    <t>Emmaillotage par filet</t>
  </si>
  <si>
    <t>Travaux actifs - MIROIR et MASURE</t>
  </si>
  <si>
    <r>
      <t xml:space="preserve">Buton en béton armé : 
</t>
    </r>
    <r>
      <rPr>
        <sz val="11"/>
        <rFont val="Times New Roman"/>
        <family val="1"/>
      </rPr>
      <t xml:space="preserve">Ce prix rémunère au mètre cube, la mise en oeuvre du buton en béton armé. Il comprend notamment :
- la fourniture, transport par tout moyen, et mise en oeuvre du béton,
- La préparation des surfaces : terrassement, nettoyage (air/eau), fourniture et mise en oeuvre des fers de reprise si affleurements.
- la fourniture et mise en oeuvre du ferraillage,
- le coffrage, 
- toutes sujétions      </t>
    </r>
  </si>
  <si>
    <t>Buton en béton armé</t>
  </si>
  <si>
    <t>C12</t>
  </si>
  <si>
    <t>C13</t>
  </si>
  <si>
    <t>C14</t>
  </si>
  <si>
    <t>C4</t>
  </si>
  <si>
    <t>C5.1</t>
  </si>
  <si>
    <t>C5.2</t>
  </si>
  <si>
    <r>
      <t xml:space="preserve">Barrière grillagée
</t>
    </r>
    <r>
      <rPr>
        <sz val="11"/>
        <rFont val="Times New Roman"/>
        <family val="1"/>
      </rPr>
      <t>Ce prix rémunère, au mètre linéaire, la fourniture et mise en place d’une barrière grillagée provisoire de hauteur utile 1m50 entre les écrans pare-blocs et le parking des thermes, uniquement sur la zone la plus raide.
Il comprend notamment :
- L’amené à pied d’œuvre autant de fois que nécessaire du personnel et du matériel,
- La fourniture et transport à pied d’œuvre (y compris héliportage si nécessaire) du matériel et des matériaux y compris ensemble de l’accastillage (serres câbles, manilles…)
- La fourniture et le fonçage par tout moyen des barres HA32 mm équipées de boucles soudées pour support de cables
- La fourniture mise en place des câbles  diamètre 12mm,
- La founiture et mise en place des nappes de grillage double torsion 100mmx120mm,</t>
    </r>
  </si>
  <si>
    <r>
      <rPr>
        <b/>
        <u/>
        <sz val="11"/>
        <rFont val="Times New Roman"/>
        <family val="1"/>
      </rPr>
      <t>Bavette d'écrans pare blocs de classe II pour creux topographiques supérieurs à 30 cm.</t>
    </r>
    <r>
      <rPr>
        <sz val="11"/>
        <rFont val="Times New Roman"/>
        <family val="1"/>
      </rPr>
      <t xml:space="preserve">
Ce prix rémunère, au mètre carré, la fourniture et pose d’une bavette sur nappe si la configuration topographique l’impose (conformément au CCTP),
Il comprend notamment :
- l’amenée à pied d’œuvre autant de fois que nécessaire du personnel et du matériel,
- La fourniture et transport à pied d’œuvre (y compris héliportage si nécessaire) du matériel et des matériaux,
- La fourniture et la réalisation des ancrages nécessaires,
- La fourniture et mise en œuvre de la bavette y compris accastillage,
- Toutes sujétions pour raccordement à la nappe du kit mise en œuvre pour répondre aux préconisations du constructeur,</t>
    </r>
  </si>
  <si>
    <r>
      <rPr>
        <b/>
        <u/>
        <sz val="11"/>
        <rFont val="Times New Roman"/>
        <family val="1"/>
      </rPr>
      <t>Bavette d'écrans pare blocs de classe VIII pour creux topographiques supérieurs à 30 cm.</t>
    </r>
    <r>
      <rPr>
        <sz val="11"/>
        <rFont val="Times New Roman"/>
        <family val="1"/>
      </rPr>
      <t xml:space="preserve">
Ce prix rémunère, au mètre carré, la fourniture et pose d’une bavette sur nappe si la configuration topographique l’impose (conformément au CCTP),
Il comprend notamment :
- l’amenée à pied d’œuvre autant de fois que nécessaire du personnel et du matériel,
- La fourniture et transport à pied d’œuvre (y compris héliportage si nécessaire) du matériel et des matériaux,
- La fourniture et la réalisation des ancrages nécessaires,
- La fourniture et mise en œuvre de la bavette y compris accastillage,
- Toutes sujétions pour raccordement à la nappe du kit mise en œuvre pour répondre aux préconisations du constructeur,</t>
    </r>
  </si>
  <si>
    <r>
      <rPr>
        <b/>
        <u/>
        <sz val="11"/>
        <rFont val="Times New Roman"/>
        <family val="1"/>
      </rPr>
      <t xml:space="preserve">Evacuation des matériaux stockés dans les écrans:
</t>
    </r>
    <r>
      <rPr>
        <sz val="11"/>
        <rFont val="Times New Roman"/>
        <family val="1"/>
      </rPr>
      <t>Ce prix rémunère au mètre cube l'évacuation des matériaux accumulés contre les nappes d'écrans, avant leur démontage, pour éviter une remobilisation des matériaux vers l'aval. Ce prix comprend :
- le prélèvement des matériaux par tout moyen (ex : remplissage de big bag), 
- l'évacuation des matériaux par l'entreprise pour revalorisation ou vers une décharge agréée.</t>
    </r>
  </si>
  <si>
    <r>
      <rPr>
        <b/>
        <u/>
        <sz val="11"/>
        <rFont val="Times New Roman"/>
        <family val="1"/>
      </rPr>
      <t xml:space="preserve">Démantelement d'ouvrage existant : </t>
    </r>
    <r>
      <rPr>
        <sz val="11"/>
        <rFont val="Times New Roman"/>
        <family val="1"/>
      </rPr>
      <t xml:space="preserve">
Ce prix rémunère, au mètre linéaire démonté, le démontage, l'évacuation du site, la valorisation et/ou évacuation tel que défini au CCTP. Ce prix comprend le recours à tout outillage nécessaire (disqueuse, clé…),  l'évacuation, y compris l'héliportage, ainsi que la moins value liée à la valorisation des éléments.</t>
    </r>
  </si>
  <si>
    <r>
      <rPr>
        <b/>
        <u/>
        <sz val="11"/>
        <rFont val="Times New Roman"/>
        <family val="1"/>
      </rPr>
      <t>Réglage de nouvelle extrémité sur des ouvrages existants partiellement démontés</t>
    </r>
    <r>
      <rPr>
        <sz val="11"/>
        <rFont val="Times New Roman"/>
        <family val="1"/>
      </rPr>
      <t xml:space="preserve">
Ce prix rémunère, à l'unité (1 unité = 1 extrémité), le réglage de l'extrémité d'un ouvrage existant, dans le cas où celui-ci est partiellement démonté, créant ainsi une nouvelle extrémité, y compris éventuels câbles et accastillage récupérés sur les ouvrages démontés ou fourni.</t>
    </r>
  </si>
  <si>
    <t>Payé après réalisation des essais et rendu du rapport d'essai aux résultats conformes</t>
  </si>
  <si>
    <t>Payé après mise en œuvre et constat contradictoire des quantités mises en oeuvre</t>
  </si>
  <si>
    <t xml:space="preserve">Payé après mise en œuvre et constat contradictoire </t>
  </si>
  <si>
    <t>Payé après réalisation sur la base du constat contradictoire préalable des quantités et celui de démantelement terminé après réalisation</t>
  </si>
  <si>
    <t>Payé après constat contradictoire de mise en œuvre</t>
  </si>
  <si>
    <t>Payé après réalisation et constat contradictoire des quantités mises en œuvre (sur la base de relevé horaire à transmettre par l'entreprise)</t>
  </si>
  <si>
    <t>Payé 70 % après mise en œuvre, 30% restants après démontage et remise en état des terrains.</t>
  </si>
  <si>
    <t>Payé après rendu des dossiers et prise en compte des remarques éventuelles ou demande de complément du maitre d'œuvre</t>
  </si>
  <si>
    <t>Payé après rendu des études et prise en compte des éventuelles remarques du maitre d'œuvre</t>
  </si>
  <si>
    <t xml:space="preserve">Payé après installation puis constat de repli de chaque zone concernée. </t>
  </si>
  <si>
    <t xml:space="preserve">Payé jusqu'à 50% après installation, puis possibilité d'avancement au prorata de l'avancement entre 50 % et 80 %, puis 20 % restants après constat de repli et remise en état des lieux. 
</t>
  </si>
  <si>
    <t xml:space="preserve">Intallation générale du chantier </t>
  </si>
  <si>
    <t>Etudes d'exécution - écrans pare blocs Miroir et Masure</t>
  </si>
  <si>
    <t>Dossier de recollement et dossier de maintenance des ouvrages exécutés - travaux actifs en amont du Miroir</t>
  </si>
  <si>
    <t>Dossier de recollement et dossier de maintenance des ouvrages exécutés - travaux actifs en amont de la Masure</t>
  </si>
  <si>
    <t>Dossier de recollement et dossier de maintenance des ouvrages exécutés - écrans pare blocs du Miroir</t>
  </si>
  <si>
    <t>Dossier de recollement et dossier de maintenance des ouvrages exécutés - écrans pare blocs de la Masure</t>
  </si>
  <si>
    <t>Heure d'ouvrier forestier (élagage et abattage), pour travaux actifs :</t>
  </si>
  <si>
    <t xml:space="preserve">Coupe épicéas - secteur Masure : </t>
  </si>
  <si>
    <t>Sécurisation provisoire pour les travaux d'installation d'écrans pare-blocs</t>
  </si>
  <si>
    <t>Terrassement à la pelle araignée pour implantation des écrans</t>
  </si>
  <si>
    <t>Barrière grillagée</t>
  </si>
  <si>
    <t xml:space="preserve"> Kit d'écran pare-blocs testé selon EAD n°340059-00-106, de catégorie A classe II (500 kJ et 4m de hauteur minimum) </t>
  </si>
  <si>
    <t xml:space="preserve"> Kit d'écran pare-blocs testé selon EAD n°340059-00-106, de catégorie A classe VIII (5000 kJ et 7m de hauteur minimum)</t>
  </si>
  <si>
    <t>Poteau partage pour écrans 5000 kJ</t>
  </si>
  <si>
    <t>Bavette d'écrans pare blocs de classe II pour creux topographiques supérieurs à 30 cm</t>
  </si>
  <si>
    <t>Bavette d'écrans pare blocs de classe VIII pour creux topographiques supérieurs à 30 cm</t>
  </si>
  <si>
    <t>Contrôle des produits de scellement</t>
  </si>
  <si>
    <t>Essais de contrôle</t>
  </si>
  <si>
    <t>Ancrage de type barre - 25 mm</t>
  </si>
  <si>
    <t>Ancrage de type barre - 32 mm</t>
  </si>
  <si>
    <t>Cables - 16 mm</t>
  </si>
  <si>
    <t>Démantelement d'ouvrage existant</t>
  </si>
  <si>
    <t>Réglage de nouvelle extrémité sur des ouvrages existants partiellement démontés</t>
  </si>
  <si>
    <t>A2.1</t>
  </si>
  <si>
    <t>A2.2</t>
  </si>
  <si>
    <t>A2.3</t>
  </si>
  <si>
    <t>A5.1</t>
  </si>
  <si>
    <t>A5.2</t>
  </si>
  <si>
    <t>A5.3</t>
  </si>
  <si>
    <t>A5.4</t>
  </si>
  <si>
    <t>Payé après réalisation</t>
  </si>
  <si>
    <r>
      <t xml:space="preserve"> Kit d'écran pare-blocs testé selon EAD n°340059-00-106, de catégorie A classe II (500 kJ et 4m de hauteur minimum) : 
</t>
    </r>
    <r>
      <rPr>
        <sz val="11"/>
        <rFont val="Times New Roman"/>
        <family val="1"/>
      </rPr>
      <t>Ce prix rémunère, au mètre linéaire, la fourniture et mise en œuvre d’un kit d’écran pare-blocs EAD n°340059-00-0106 ou l’ETAG027 utilisé comme EAD de catégorie A, classe II (500kJ et 4m de hauteur).  
Il comprend notamment :
- L’amenée à pied d’œuvre autant de fois que nécessaire du personnel et du matériel,
- La fourniture et transport à pied d’œuvre (y compris héliportage si nécessaire) du matériel et des matériaux,
- L’implantation du kit et de ces ancrages,
- La réalisation des ancrages, dont le forage, la fourniture et l’injection,
- La pose du kit conformément aux prescriptions du fournisseur,
- Le respect des prescriptions du CCTP (bouchons obturateur des poteaux par exemple).
- La remise en état des terrains,</t>
    </r>
    <r>
      <rPr>
        <b/>
        <u/>
        <sz val="11"/>
        <rFont val="Times New Roman"/>
        <family val="1"/>
      </rPr>
      <t xml:space="preserve"> 
</t>
    </r>
    <r>
      <rPr>
        <b/>
        <i/>
        <sz val="13"/>
        <color rgb="FFFF0000"/>
        <rFont val="Times New Roman"/>
        <family val="1"/>
      </rPr>
      <t>Un sous détail de prix est attendu, à annexer à l'offre.</t>
    </r>
  </si>
  <si>
    <r>
      <t xml:space="preserve"> Kit d'écran pare-blocs testé selon EAD n°340059-00-106, de catégorie A classe VIII (5000 kJ et 7m de hauteur minimum) : 
</t>
    </r>
    <r>
      <rPr>
        <sz val="11"/>
        <rFont val="Times New Roman"/>
        <family val="1"/>
      </rPr>
      <t>Ce prix rémunère, au mètre linéaire, la fourniture et mise en œuvre d’un kit d’écran pare-blocs EAD n°340059-00-0106 ou l’ETAG027 utilisé comme EAD de catégorie A, classe VIII (5000kJ et 7m de hauteur).  
Il comprend notamment :
- L’amenée à pied d’œuvre autant de fois que nécessaire du personnel et du matériel,
- La fourniture et transport à pied d’œuvre (y compris héliportage si nécessaire) du matériel et des matériaux,
- L’implantation du kit et de ces ancrages,
- La réalisation des ancrages, dont le forage, la fourniture et l’injection,
- La pose du kit conformément aux prescriptions du fournisseur,
- Le respect des prescriptions du CCTP (bouchons obturateur des poteaux par exemple).
- La remise en état des terrains,</t>
    </r>
    <r>
      <rPr>
        <b/>
        <u/>
        <sz val="11"/>
        <rFont val="Times New Roman"/>
        <family val="1"/>
      </rPr>
      <t xml:space="preserve">
</t>
    </r>
    <r>
      <rPr>
        <b/>
        <i/>
        <sz val="13"/>
        <color rgb="FFFF0000"/>
        <rFont val="Times New Roman"/>
        <family val="1"/>
      </rPr>
      <t>Un sous détail de prix est attendu, à annexer à l'offre.</t>
    </r>
  </si>
  <si>
    <t>Travaux de protection des hameaux du Miroir et de la Masure contre les chutes de blocs</t>
  </si>
  <si>
    <r>
      <rPr>
        <b/>
        <u/>
        <sz val="11"/>
        <rFont val="Times New Roman"/>
        <family val="1"/>
      </rPr>
      <t>Emmaillotage par filet :</t>
    </r>
    <r>
      <rPr>
        <b/>
        <sz val="11"/>
        <rFont val="Times New Roman"/>
        <family val="1"/>
      </rPr>
      <t xml:space="preserve">
</t>
    </r>
    <r>
      <rPr>
        <sz val="11"/>
        <rFont val="Times New Roman"/>
        <family val="1"/>
      </rPr>
      <t xml:space="preserve">Ce prix rémunère unitairement, au mètre carré, l'emmaillotage par un </t>
    </r>
    <r>
      <rPr>
        <u/>
        <sz val="11"/>
        <rFont val="Times New Roman"/>
        <family val="1"/>
      </rPr>
      <t>filet.</t>
    </r>
    <r>
      <rPr>
        <sz val="11"/>
        <rFont val="Times New Roman"/>
        <family val="1"/>
      </rPr>
      <t xml:space="preserve"> Le prix comprend notamment la fourniture et mis en oeuvre</t>
    </r>
    <r>
      <rPr>
        <b/>
        <sz val="11"/>
        <rFont val="Times New Roman"/>
        <family val="1"/>
      </rPr>
      <t xml:space="preserve"> </t>
    </r>
    <r>
      <rPr>
        <sz val="11"/>
        <rFont val="Times New Roman"/>
        <family val="1"/>
      </rPr>
      <t xml:space="preserve">du filet, des cables et accessoires, à l'exception des ancrages, conformément aux dispositions énoncées dans le CCTP. 
</t>
    </r>
    <r>
      <rPr>
        <i/>
        <sz val="11"/>
        <rFont val="Times New Roman"/>
        <family val="1"/>
      </rPr>
      <t>NB : pour les cables, par surface emmaillotée, une longueur d'au moins [6 x racine (Surface)] est réputée intégrée au prix surfacique. Au delà, une rémunération des longueurs supplémentaires sera faite via le prix n°C13</t>
    </r>
  </si>
  <si>
    <t>C5.3</t>
  </si>
  <si>
    <t>Grillage pour irrégularités topographiques (&lt;30 cm)</t>
  </si>
  <si>
    <r>
      <rPr>
        <b/>
        <u/>
        <sz val="11"/>
        <rFont val="Times New Roman"/>
        <family val="1"/>
      </rPr>
      <t xml:space="preserve">Grillage pour irrégularités topographiques (&lt;30 cm) : </t>
    </r>
    <r>
      <rPr>
        <sz val="11"/>
        <rFont val="Times New Roman"/>
        <family val="1"/>
      </rPr>
      <t xml:space="preserve">
Ce prix rémunère, au mètre carré, la fourniture et pose de grillage raccordé à la nappe pour combler les irrégularités topographiques &lt;30cm sous le câble de rive inférieur de l’écran pare-bloc.
Il comprend notamment :
- l’amenée à pied d’œuvre autant de fois que nécessaire du personnel et du matériel,
- La fourniture et transport à pied d’œuvre (y compris héliportage si nécessaire) du matériel et des matériaux,
- La fourniture et la réalisation des ancrages nécessaires,
- La fourniture et mise en œuvre de la bavette (grillage) y compris accastillage,
- Toutes sujétions pour raccordement à la nappe du kit mise en œuvre pour répondre aux préconisations du constructeur,</t>
    </r>
  </si>
  <si>
    <t>Installation spécifique, pour travaux actifs, par site, transfert héliporté entre poste</t>
  </si>
  <si>
    <t>Installation spécifique, pour travaux actifs, par site, transfert "terrestre" entre poste</t>
  </si>
  <si>
    <r>
      <rPr>
        <b/>
        <u/>
        <sz val="11"/>
        <rFont val="Times New Roman"/>
        <family val="1"/>
      </rPr>
      <t xml:space="preserve">Intallation générale du chantier : </t>
    </r>
    <r>
      <rPr>
        <sz val="11"/>
        <rFont val="Times New Roman"/>
        <family val="1"/>
      </rPr>
      <t xml:space="preserve">
Ce prix rémunère forfaitairement tous les frais de préparation, d'installation et de repli du chantier, conformément aux dispositions énoncées dans les articles du CCTP, il comprend notamment :
- Toute action liée à l’installation du chantier, à l'aménagement d'une base vie (y compris alimentation en eau et en électricité), à l’organisation (y compris amenée/enlèvement des engins et matériels) et repli de chantier ;
- Les éventuelles petits terrassements ou travaux d'élagage/abattage nécessaire à l'amenée des engins.
- Les éventuels travaux de préparation pour l’aménagement des plateformes accueillant les installations provisoires.
- L’établissement d’un PPSPS et tous frais liés aux obligations liées aux attentes dans le cadre de la mission SPS 
- La mise en place d’une base de vie et des installations d’hygiène, selon les obligations de protection de la santé et de la sécurité de ses salariés ; y compris son éventuel déplacement ou multiplication des installations selon les modalités d’organisation entre les différents sites d’intervention;
- L’obtention des droits de stationnement (aire de stockage), de passage et de survol éventuellement nécessaires ;
- Qu’elles que soient les conditions techniques ou météorologiques, le déplacement journalier en toute sécurité de tout personnel, engin, véhicule, le transport (de quelque manière que ce soit) de tout matériel ou matériau, depuis les sites principaux* du chantier jusqu’à chacun des postes de travail ou de mise en œuvre des prestations prises en compte dans le métré des travaux ;
- La fourniture, le transport (de quelque manière que ce soit) jusqu’aux sites principaux du chantier* (y compris éventuels déplacements entre les différents sites principaux) et la mise en œuvre de tout matériel ou matériau nécessaire au respect de toutes les conditions d’hygiène et de sécurité sur le chantier, au respect des contraintes environnementales, à la bonne exécution des prestations prises en compte dans le métré des travaux et à toute opération de contrôle. Les frais de gardiennage ou éventuelle sécurisation du matériel est également intégrée.
</t>
    </r>
    <r>
      <rPr>
        <i/>
        <sz val="11"/>
        <rFont val="Times New Roman"/>
        <family val="1"/>
      </rPr>
      <t>*Les sites principaux sont ceux de la zone d’installation de chantier, de la zone des écrans pare blocs de la Masure et de la zone des écrans pare blocs du Miroir. Les déplacements spécifiques du matériel pour les autres sites (i.e. les zones des travaux actifs) font l’objet d’une rémunération spécifique</t>
    </r>
    <r>
      <rPr>
        <sz val="11"/>
        <rFont val="Times New Roman"/>
        <family val="1"/>
      </rPr>
      <t xml:space="preserve">
- La prise en compte de toutes les dispositions mises en œuvre pour l’utilisation et la sécurisation des voies publiques (départementale, communale) en accord avec le présent CCTP
- L'aménagement des accès et circulations, ainsi que la signalisation de chantier pour interdire l’accès du chantier aux visiteurs (balisage de la fermeture des sentiers coté amont et aval, des zones de travaux) pour l'ensemble des travaux.
- Tout travaux provisoires en lien avec la sécurité de l’intervention (purge préalable de talus par exemple).
</t>
    </r>
    <r>
      <rPr>
        <i/>
        <sz val="11"/>
        <rFont val="Times New Roman"/>
        <family val="1"/>
      </rPr>
      <t xml:space="preserve">NB :  la sécurisation du chantier vis-à-vis du personnel en aval, des tiers et des biens, avec mise en œuvre éventuels d’ouvrages provisoires (cas de la sécurisation pour éviter toute propagation accidentelle de bloc ou outil en aval des ancrages à réaliser par exemple) fait l’objet d’une rémunération à part entière.
</t>
    </r>
    <r>
      <rPr>
        <sz val="11"/>
        <rFont val="Times New Roman"/>
        <family val="1"/>
      </rPr>
      <t xml:space="preserve">- Le piquetage des travaux passifs (écrans pare blocs de la Masure et du Miroir)  à réaliser en présence du maitre d’œuvre.
</t>
    </r>
    <r>
      <rPr>
        <i/>
        <sz val="11"/>
        <rFont val="Times New Roman"/>
        <family val="1"/>
      </rPr>
      <t xml:space="preserve">NB : le piquetage pour les travaux actifs, fait l’objet d’une rémunération à part entière. 
</t>
    </r>
    <r>
      <rPr>
        <sz val="11"/>
        <rFont val="Times New Roman"/>
        <family val="1"/>
      </rPr>
      <t xml:space="preserve">- Les constats de la remise en état des sites principaux du chantier en présence du maître d'ouvrage.
- L’entretien et la remise en état des accès, le ramassage de tous les détritus issus des travaux et toute mesure définie dans le Plan Qualité
- Le rapatriement des matériels et des déchets de toute nature issus des travaux et toute mesure définie dans le Plan Qualité. 
- L’entretien et la remise en état du site, de ses abords. </t>
    </r>
  </si>
  <si>
    <t>Emmaillotage par grillage haute capacité</t>
  </si>
  <si>
    <r>
      <rPr>
        <b/>
        <u/>
        <sz val="11"/>
        <rFont val="Times New Roman"/>
        <family val="1"/>
      </rPr>
      <t>Emmaillotage par grillage haute capacité :</t>
    </r>
    <r>
      <rPr>
        <b/>
        <sz val="11"/>
        <rFont val="Times New Roman"/>
        <family val="1"/>
      </rPr>
      <t xml:space="preserve">
</t>
    </r>
    <r>
      <rPr>
        <sz val="11"/>
        <rFont val="Times New Roman"/>
        <family val="1"/>
      </rPr>
      <t xml:space="preserve">Ce prix rémunère unitairement, au mètre carré, l'emmaillotage par </t>
    </r>
    <r>
      <rPr>
        <u/>
        <sz val="11"/>
        <rFont val="Times New Roman"/>
        <family val="1"/>
      </rPr>
      <t>grillage haute capacité.</t>
    </r>
    <r>
      <rPr>
        <sz val="11"/>
        <rFont val="Times New Roman"/>
        <family val="1"/>
      </rPr>
      <t xml:space="preserve"> Le prix comprend notamment la fourniture et mis en oeuvre</t>
    </r>
    <r>
      <rPr>
        <b/>
        <sz val="11"/>
        <rFont val="Times New Roman"/>
        <family val="1"/>
      </rPr>
      <t xml:space="preserve"> </t>
    </r>
    <r>
      <rPr>
        <sz val="11"/>
        <rFont val="Times New Roman"/>
        <family val="1"/>
      </rPr>
      <t xml:space="preserve">du grillage, des cables et accessoires, à l'exception des ancrages, conformément aux dispositions énoncées dans le CCTP. 
</t>
    </r>
    <r>
      <rPr>
        <i/>
        <sz val="11"/>
        <rFont val="Times New Roman"/>
        <family val="1"/>
      </rPr>
      <t>NB : pour les cables, par surface emmaillotée, une longueur d'au moins [6 x racine (Surface)] est réputée intégrée au prix surfacique. Au delà, une rémunération des longueurs supplémentaires sera faite via le prix n°C13</t>
    </r>
  </si>
  <si>
    <t>B2.1</t>
  </si>
  <si>
    <t>B2.2</t>
  </si>
  <si>
    <t>Traitement de la végétation dont déboisement- secteur Miroir, ligne C</t>
  </si>
  <si>
    <t>Traitement de la végétation dont déboisement- secteur Miroir, ligne A et B</t>
  </si>
  <si>
    <r>
      <t xml:space="preserve">Traitement de la végétation dont déboisement- secteur Miroir, ligne C (la plus à l'Est)
</t>
    </r>
    <r>
      <rPr>
        <sz val="11"/>
        <rFont val="Times New Roman"/>
        <family val="1"/>
      </rPr>
      <t xml:space="preserve">Ce prix rémunère forfaitairement l'opération de traitement de la végétation sur l'emprise nécessaire à la bonne exécution des ouvrages (ligne C) et au démontage des anciens ouvrages (lorsque demandé) sur le linéaire correspondant. 
Il comprend notamment :
- toute opération de sécurisation préalable de l'intervention.
- l'amenée à pied d'oeuvre du personnel et matériel nécessaire et le repli quotidien
- L'abattage des arbres sur l'emprise nécessaire à la réalisation des ouvrages;
- L'évacuation des bois, par tout moyen, jusqu'à la plateforme en rive gauche du torrent du Saint Claude, au droit du pont de la Masure.
- Le broyage des rémanents sur site
- La remise en état des terrains suite aux débardages.
</t>
    </r>
    <r>
      <rPr>
        <b/>
        <u/>
        <sz val="11"/>
        <rFont val="Times New Roman"/>
        <family val="1"/>
      </rPr>
      <t xml:space="preserve">
</t>
    </r>
    <r>
      <rPr>
        <b/>
        <i/>
        <sz val="13"/>
        <color rgb="FFFF0000"/>
        <rFont val="Times New Roman"/>
        <family val="1"/>
      </rPr>
      <t>Un sous détail de prix est attendu, à annexer à l'offre.</t>
    </r>
  </si>
  <si>
    <r>
      <t xml:space="preserve">Traitement de la végétation dont déboisement- secteur Miroir, lignes A et B (les deux les plus à l'Ouest)
</t>
    </r>
    <r>
      <rPr>
        <sz val="11"/>
        <rFont val="Times New Roman"/>
        <family val="1"/>
      </rPr>
      <t xml:space="preserve">Ce prix rémunère forfaitairement l'opération de traitement de la végétation sur l'emprise nécessaire à la bonne exécution des ouvrages (lignes A et B) et au démontage des anciens ouvrages (lorsque demandé) sur le linéaire correspondant.
Il comprend notamment :
- toute opération de sécurisation préalable de l'intervention.
- l'amenée à pied d'oeuvre du personnel et matériel nécessaire et le repli quotidien
- L'abattage des arbres sur l'emprise nécessaire à la réalisation des ouvrages;
- L'évacuation des bois, par tout moyen, jusqu'à la plateforme en rive gauche du torrent du Saint Claude, au droit du pont de la Masure.
- Le broyage des rémanents sur site
- La remise en état des terrains suite aux débardages.
</t>
    </r>
    <r>
      <rPr>
        <b/>
        <u/>
        <sz val="11"/>
        <rFont val="Times New Roman"/>
        <family val="1"/>
      </rPr>
      <t xml:space="preserve">
</t>
    </r>
    <r>
      <rPr>
        <b/>
        <i/>
        <sz val="13"/>
        <color rgb="FFFF0000"/>
        <rFont val="Times New Roman"/>
        <family val="1"/>
      </rPr>
      <t>Un sous détail de prix est attendu, à annexer à l'offre.</t>
    </r>
  </si>
  <si>
    <r>
      <rPr>
        <b/>
        <u/>
        <sz val="11"/>
        <rFont val="Times New Roman"/>
        <family val="1"/>
      </rPr>
      <t>Emmaillotage par grillage double torsion :</t>
    </r>
    <r>
      <rPr>
        <b/>
        <sz val="11"/>
        <rFont val="Times New Roman"/>
        <family val="1"/>
      </rPr>
      <t xml:space="preserve">
</t>
    </r>
    <r>
      <rPr>
        <sz val="11"/>
        <rFont val="Times New Roman"/>
        <family val="1"/>
      </rPr>
      <t xml:space="preserve">Ce prix rémunère unitairement, au mètre carré, l'emmaillotage par un </t>
    </r>
    <r>
      <rPr>
        <u/>
        <sz val="11"/>
        <rFont val="Times New Roman"/>
        <family val="1"/>
      </rPr>
      <t>grillage.</t>
    </r>
    <r>
      <rPr>
        <sz val="11"/>
        <rFont val="Times New Roman"/>
        <family val="1"/>
      </rPr>
      <t xml:space="preserve"> Le prix comprend notamment la fourniture et mis en oeuvre du grillage, des cables et accessoires, à l'exception des ancrages, conformément aux dispositions énoncées dans le CCTP. 
</t>
    </r>
    <r>
      <rPr>
        <i/>
        <sz val="11"/>
        <rFont val="Times New Roman"/>
        <family val="1"/>
      </rPr>
      <t>NB : pour les cables, par surface emmaillotée, une longueur d'au moins [6 x racine (Surface)] est réputée intégrée au prix surfacique. Au delà, une rémunération des longueurs supplémentaires sera faite via le prix n°C13</t>
    </r>
  </si>
  <si>
    <t>Emmaillotage par grillage double torsion</t>
  </si>
  <si>
    <r>
      <t xml:space="preserve">Installation spécifique, pour travaux actifs, par site, transfert héliporté entre poste ;
</t>
    </r>
    <r>
      <rPr>
        <sz val="11"/>
        <rFont val="Times New Roman"/>
        <family val="1"/>
      </rPr>
      <t>Ce prix rémunère unitairement (1 unité = 1 zone d'intervention selon le découpage proposé dans la description des travaux) les coûts d'installation et de repli spécifique à l'intervention sur une zone située sur le versant pour travaux actifs. Il comprend notamment :</t>
    </r>
    <r>
      <rPr>
        <b/>
        <u/>
        <sz val="11"/>
        <rFont val="Times New Roman"/>
        <family val="1"/>
      </rPr>
      <t xml:space="preserve">
</t>
    </r>
    <r>
      <rPr>
        <sz val="11"/>
        <rFont val="Times New Roman"/>
        <family val="1"/>
      </rPr>
      <t>- La fourniture, le transport jusqu’à la zone d'intervention de tout le matériel ou matériaux nécessaires à la mise en oeuvre des travaux,</t>
    </r>
    <r>
      <rPr>
        <b/>
        <u/>
        <sz val="11"/>
        <rFont val="Times New Roman"/>
        <family val="1"/>
      </rPr>
      <t xml:space="preserve"> lorsque l'amenée s'effectue par voie héliportée</t>
    </r>
    <r>
      <rPr>
        <sz val="11"/>
        <rFont val="Times New Roman"/>
        <family val="1"/>
      </rPr>
      <t>.
- Les frais de gardiennage ou de surveillance éventuelle du matériel ;
- Tout travaux provisoires en lien avec la sécurité de l’intervention (purge préalable de talus par exemple), matériel et mise en place de dispositif de sécurisation provisoire (notamment pour travaux sur corde ou en hauteur)
- la sécurisation de l'intervention contre les risques de chutes de blocs ou de matériels en lien avec des départs accidentels qui seraient liés à l'intervention.
- La remise en état du site d'intervention.</t>
    </r>
  </si>
  <si>
    <r>
      <t xml:space="preserve">Installation spécifique, pour travaux actifs, par site, transfert terrestre entre poste :
</t>
    </r>
    <r>
      <rPr>
        <sz val="11"/>
        <rFont val="Times New Roman"/>
        <family val="1"/>
      </rPr>
      <t xml:space="preserve">Ce prix rémunère unitairement (1 unité = 1 zone d'intervention selon le découpage proposé dans la description des travaux) les coûts d'installation et de repli spécifique à l'intervention sur une zone située sur le versant pour travaux actifs. Il comprend notamment :
- La fourniture, le transport jusqu’à la zone d'intervention de tout le matériel ou matériaux nécessaires à la mise en oeuvre des travaux, </t>
    </r>
    <r>
      <rPr>
        <b/>
        <u/>
        <sz val="11"/>
        <rFont val="Times New Roman"/>
        <family val="1"/>
      </rPr>
      <t>lorsque l'amenée s'effectue par voie terrestre</t>
    </r>
    <r>
      <rPr>
        <sz val="11"/>
        <rFont val="Times New Roman"/>
        <family val="1"/>
      </rPr>
      <t xml:space="preserve"> depuis la zone d'intervention précédente (cas de zones très proches).
- Les frais de gardiennage ou de surveillance éventuelle du matériel ;
- Tout travaux provisoires en lien avec la sécurité de l’intervention (purge préalable de talus par exemple), matériel et mise en place de dispositif de sécurisation provisoire (notamment pour travaux sur corde ou en hauteur).
- la sécurisation de l'intervention contre les risques de chutes de blocs ou de matériels en lien avec des départs accidentels qui seraient liés à l'intervention.
- La remise en état du site d'intervention.</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</si>
</sst>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4" formatCode="_-* #,##0.00\ &quot;€&quot;_-;\-* #,##0.00\ &quot;€&quot;_-;_-* &quot;-&quot;??\ &quot;€&quot;_-;_-@_-"/>
    <numFmt numFmtId="164" formatCode="_-* #,##0.00\ _€_-;\-* #,##0.00\ _€_-;_-* &quot;-&quot;??\ _€_-;_-@_-"/>
    <numFmt numFmtId="165" formatCode="_-* #,##0.00\ [$€-1]_-;\-* #,##0.00\ [$€-1]_-;_-* &quot;-&quot;??\ [$€-1]_-"/>
    <numFmt numFmtId="166" formatCode="_-* #,##0\ _€_-;\-* #,##0\ _€_-;_-* &quot;-&quot;??\ _€_-;_-@_-"/>
  </numFmts>
  <fonts count="32" x14ac:knownFonts="1">
    <font>
      <sz val="10"/>
      <name val="Arial"/>
    </font>
    <font>
      <sz val="10"/>
      <name val="Arial"/>
      <family val="2"/>
    </font>
    <font>
      <b/>
      <sz val="10"/>
      <name val="Arial"/>
      <family val="2"/>
    </font>
    <font>
      <sz val="8"/>
      <name val="Arial"/>
      <family val="2"/>
    </font>
    <font>
      <sz val="18"/>
      <name val="Times New Roman"/>
      <family val="1"/>
    </font>
    <font>
      <b/>
      <sz val="14"/>
      <name val="Times New Roman"/>
      <family val="1"/>
    </font>
    <font>
      <sz val="14"/>
      <color indexed="17"/>
      <name val="Times New Roman"/>
      <family val="1"/>
    </font>
    <font>
      <sz val="10"/>
      <name val="Arial"/>
      <family val="2"/>
    </font>
    <font>
      <sz val="10"/>
      <name val="Times New Roman"/>
      <family val="1"/>
    </font>
    <font>
      <sz val="10"/>
      <name val="Arial"/>
      <family val="2"/>
    </font>
    <font>
      <b/>
      <sz val="14"/>
      <name val="Arial"/>
      <family val="2"/>
    </font>
    <font>
      <sz val="10"/>
      <name val="Arial"/>
      <family val="2"/>
    </font>
    <font>
      <b/>
      <sz val="22"/>
      <name val="Times New Roman"/>
      <family val="1"/>
    </font>
    <font>
      <sz val="11"/>
      <name val="Arial"/>
      <family val="2"/>
    </font>
    <font>
      <sz val="11"/>
      <name val="Times New Roman"/>
      <family val="1"/>
    </font>
    <font>
      <b/>
      <u/>
      <sz val="11"/>
      <name val="Times New Roman"/>
      <family val="1"/>
    </font>
    <font>
      <sz val="9"/>
      <name val="Times New Roman"/>
      <family val="1"/>
    </font>
    <font>
      <b/>
      <sz val="11"/>
      <name val="Arial"/>
      <family val="2"/>
    </font>
    <font>
      <sz val="10"/>
      <name val="Arial"/>
      <family val="2"/>
    </font>
    <font>
      <b/>
      <sz val="18"/>
      <name val="Times New Roman"/>
      <family val="1"/>
    </font>
    <font>
      <sz val="13"/>
      <name val="Arial"/>
      <family val="2"/>
    </font>
    <font>
      <b/>
      <sz val="15"/>
      <name val="Times New Roman"/>
      <family val="1"/>
    </font>
    <font>
      <b/>
      <sz val="13"/>
      <name val="Arial"/>
      <family val="2"/>
    </font>
    <font>
      <i/>
      <sz val="13"/>
      <name val="Arial"/>
      <family val="2"/>
    </font>
    <font>
      <b/>
      <i/>
      <sz val="13"/>
      <name val="Arial"/>
      <family val="2"/>
    </font>
    <font>
      <b/>
      <u/>
      <sz val="11"/>
      <color theme="1"/>
      <name val="Times New Roman"/>
      <family val="1"/>
    </font>
    <font>
      <sz val="11"/>
      <color theme="1"/>
      <name val="Times New Roman"/>
      <family val="1"/>
    </font>
    <font>
      <b/>
      <sz val="12"/>
      <name val="Arial"/>
      <family val="2"/>
    </font>
    <font>
      <b/>
      <sz val="11"/>
      <name val="Times New Roman"/>
      <family val="1"/>
    </font>
    <font>
      <i/>
      <sz val="11"/>
      <name val="Times New Roman"/>
      <family val="1"/>
    </font>
    <font>
      <b/>
      <i/>
      <sz val="13"/>
      <color rgb="FFFF0000"/>
      <name val="Times New Roman"/>
      <family val="1"/>
    </font>
    <font>
      <u/>
      <sz val="11"/>
      <name val="Times New Roman"/>
      <family val="1"/>
    </font>
  </fonts>
  <fills count="8">
    <fill>
      <patternFill patternType="none"/>
    </fill>
    <fill>
      <patternFill patternType="gray125"/>
    </fill>
    <fill>
      <patternFill patternType="solid">
        <fgColor indexed="22"/>
        <bgColor indexed="64"/>
      </patternFill>
    </fill>
    <fill>
      <patternFill patternType="solid">
        <fgColor indexed="42"/>
        <bgColor indexed="64"/>
      </patternFill>
    </fill>
    <fill>
      <patternFill patternType="solid">
        <fgColor theme="9" tint="0.79998168889431442"/>
        <bgColor indexed="64"/>
      </patternFill>
    </fill>
    <fill>
      <patternFill patternType="solid">
        <fgColor theme="4" tint="0.39997558519241921"/>
        <bgColor indexed="64"/>
      </patternFill>
    </fill>
    <fill>
      <patternFill patternType="solid">
        <fgColor rgb="FF00B0F0"/>
        <bgColor indexed="64"/>
      </patternFill>
    </fill>
    <fill>
      <patternFill patternType="solid">
        <fgColor theme="7" tint="0.59999389629810485"/>
        <bgColor indexed="64"/>
      </patternFill>
    </fill>
  </fills>
  <borders count="31">
    <border>
      <left/>
      <right/>
      <top/>
      <bottom/>
      <diagonal/>
    </border>
    <border>
      <left/>
      <right/>
      <top style="medium">
        <color indexed="17"/>
      </top>
      <bottom/>
      <diagonal/>
    </border>
    <border>
      <left/>
      <right/>
      <top/>
      <bottom style="medium">
        <color indexed="17"/>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style="thin">
        <color indexed="64"/>
      </left>
      <right style="thin">
        <color indexed="64"/>
      </right>
      <top style="medium">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12">
    <xf numFmtId="0" fontId="0" fillId="0" borderId="0"/>
    <xf numFmtId="44" fontId="1" fillId="0" borderId="0" applyFont="0" applyFill="0" applyBorder="0" applyAlignment="0" applyProtection="0"/>
    <xf numFmtId="165" fontId="9" fillId="0" borderId="0" applyFont="0" applyFill="0" applyBorder="0" applyAlignment="0" applyProtection="0"/>
    <xf numFmtId="165" fontId="7" fillId="0" borderId="0" applyFont="0" applyFill="0" applyBorder="0" applyAlignment="0" applyProtection="0"/>
    <xf numFmtId="0" fontId="9" fillId="0" borderId="0" applyProtection="0"/>
    <xf numFmtId="0" fontId="9" fillId="0" borderId="0" applyProtection="0"/>
    <xf numFmtId="0" fontId="9" fillId="0" borderId="0" applyProtection="0"/>
    <xf numFmtId="0" fontId="9" fillId="0" borderId="0" applyProtection="0"/>
    <xf numFmtId="0" fontId="7" fillId="0" borderId="0" applyProtection="0"/>
    <xf numFmtId="164" fontId="11" fillId="0" borderId="0" applyFont="0" applyFill="0" applyBorder="0" applyAlignment="0" applyProtection="0"/>
    <xf numFmtId="44" fontId="1" fillId="0" borderId="0" applyFont="0" applyFill="0" applyBorder="0" applyAlignment="0" applyProtection="0"/>
    <xf numFmtId="44" fontId="18" fillId="0" borderId="0" applyFont="0" applyFill="0" applyBorder="0" applyAlignment="0" applyProtection="0"/>
  </cellStyleXfs>
  <cellXfs count="114">
    <xf numFmtId="0" fontId="0" fillId="0" borderId="0" xfId="0"/>
    <xf numFmtId="0" fontId="6" fillId="0" borderId="0" xfId="0" applyFont="1"/>
    <xf numFmtId="0" fontId="0" fillId="0" borderId="1" xfId="0" applyBorder="1"/>
    <xf numFmtId="0" fontId="0" fillId="0" borderId="2" xfId="0" applyBorder="1"/>
    <xf numFmtId="0" fontId="0" fillId="0" borderId="0" xfId="0" applyAlignment="1">
      <alignment horizontal="center"/>
    </xf>
    <xf numFmtId="0" fontId="0" fillId="0" borderId="1" xfId="0" applyBorder="1" applyAlignment="1">
      <alignment horizontal="center"/>
    </xf>
    <xf numFmtId="0" fontId="0" fillId="0" borderId="2" xfId="0" applyBorder="1" applyAlignment="1">
      <alignment horizontal="center"/>
    </xf>
    <xf numFmtId="44" fontId="0" fillId="0" borderId="3" xfId="0" applyNumberFormat="1" applyBorder="1" applyAlignment="1">
      <alignment vertical="center"/>
    </xf>
    <xf numFmtId="0" fontId="6" fillId="0" borderId="0" xfId="0" applyFont="1" applyAlignment="1">
      <alignment horizontal="left"/>
    </xf>
    <xf numFmtId="166" fontId="0" fillId="0" borderId="0" xfId="9" applyNumberFormat="1" applyFont="1"/>
    <xf numFmtId="166" fontId="0" fillId="0" borderId="1" xfId="9" applyNumberFormat="1" applyFont="1" applyBorder="1"/>
    <xf numFmtId="166" fontId="0" fillId="0" borderId="2" xfId="9" applyNumberFormat="1" applyFont="1" applyBorder="1"/>
    <xf numFmtId="166" fontId="0" fillId="0" borderId="0" xfId="9" applyNumberFormat="1" applyFont="1" applyAlignment="1">
      <alignment horizontal="center"/>
    </xf>
    <xf numFmtId="0" fontId="2" fillId="4" borderId="7" xfId="0" applyFont="1" applyFill="1" applyBorder="1" applyAlignment="1">
      <alignment horizontal="center" vertical="center"/>
    </xf>
    <xf numFmtId="0" fontId="2" fillId="4" borderId="6" xfId="0" applyFont="1" applyFill="1" applyBorder="1" applyAlignment="1">
      <alignment horizontal="center" vertical="center"/>
    </xf>
    <xf numFmtId="0" fontId="2" fillId="4" borderId="6" xfId="0" applyFont="1" applyFill="1" applyBorder="1" applyAlignment="1">
      <alignment horizontal="center" vertical="center" wrapText="1"/>
    </xf>
    <xf numFmtId="166" fontId="2" fillId="4" borderId="6" xfId="9" applyNumberFormat="1" applyFont="1" applyFill="1" applyBorder="1" applyAlignment="1">
      <alignment horizontal="center" vertical="center" wrapText="1"/>
    </xf>
    <xf numFmtId="0" fontId="2" fillId="4" borderId="8" xfId="0" applyFont="1" applyFill="1" applyBorder="1" applyAlignment="1">
      <alignment horizontal="center" vertical="center" wrapText="1"/>
    </xf>
    <xf numFmtId="0" fontId="13" fillId="0" borderId="0" xfId="0" applyFont="1"/>
    <xf numFmtId="0" fontId="13" fillId="0" borderId="1" xfId="0" applyFont="1" applyBorder="1"/>
    <xf numFmtId="0" fontId="13" fillId="0" borderId="2" xfId="0" applyFont="1" applyBorder="1"/>
    <xf numFmtId="0" fontId="8" fillId="0" borderId="0" xfId="0" applyFont="1"/>
    <xf numFmtId="0" fontId="16" fillId="0" borderId="3" xfId="0" applyFont="1" applyBorder="1" applyAlignment="1">
      <alignment horizontal="center" vertical="center" wrapText="1"/>
    </xf>
    <xf numFmtId="44" fontId="8" fillId="0" borderId="3" xfId="0" applyNumberFormat="1" applyFont="1" applyBorder="1" applyAlignment="1">
      <alignment vertical="center"/>
    </xf>
    <xf numFmtId="0" fontId="0" fillId="0" borderId="0" xfId="0" applyAlignment="1">
      <alignment horizontal="center" vertical="center"/>
    </xf>
    <xf numFmtId="0" fontId="0" fillId="0" borderId="1" xfId="0" applyBorder="1" applyAlignment="1">
      <alignment horizontal="center" vertical="center"/>
    </xf>
    <xf numFmtId="0" fontId="0" fillId="0" borderId="2" xfId="0" applyBorder="1" applyAlignment="1">
      <alignment horizontal="center" vertical="center"/>
    </xf>
    <xf numFmtId="44" fontId="1" fillId="0" borderId="3" xfId="0" applyNumberFormat="1" applyFont="1" applyBorder="1" applyAlignment="1">
      <alignment horizontal="center" vertical="center"/>
    </xf>
    <xf numFmtId="0" fontId="1" fillId="0" borderId="0" xfId="0" applyFont="1" applyAlignment="1">
      <alignment horizontal="center" vertical="center"/>
    </xf>
    <xf numFmtId="44" fontId="1" fillId="0" borderId="3" xfId="0" applyNumberFormat="1" applyFont="1" applyBorder="1" applyAlignment="1">
      <alignment vertical="center"/>
    </xf>
    <xf numFmtId="44" fontId="1" fillId="0" borderId="0" xfId="0" applyNumberFormat="1" applyFont="1" applyAlignment="1">
      <alignment vertical="center"/>
    </xf>
    <xf numFmtId="44" fontId="1" fillId="0" borderId="0" xfId="0" applyNumberFormat="1" applyFont="1" applyAlignment="1">
      <alignment horizontal="center" vertical="center"/>
    </xf>
    <xf numFmtId="166" fontId="0" fillId="0" borderId="0" xfId="9" applyNumberFormat="1" applyFont="1" applyBorder="1" applyAlignment="1">
      <alignment horizontal="center" vertical="center"/>
    </xf>
    <xf numFmtId="166" fontId="0" fillId="0" borderId="0" xfId="9" applyNumberFormat="1" applyFont="1" applyBorder="1" applyAlignment="1">
      <alignment horizontal="center"/>
    </xf>
    <xf numFmtId="0" fontId="2" fillId="5" borderId="3" xfId="0" applyFont="1" applyFill="1" applyBorder="1" applyAlignment="1">
      <alignment vertical="center"/>
    </xf>
    <xf numFmtId="44" fontId="0" fillId="5" borderId="3" xfId="0" applyNumberFormat="1" applyFill="1" applyBorder="1" applyAlignment="1">
      <alignment horizontal="center" vertical="center"/>
    </xf>
    <xf numFmtId="44" fontId="0" fillId="5" borderId="3" xfId="0" applyNumberFormat="1" applyFill="1" applyBorder="1" applyAlignment="1">
      <alignment vertical="center"/>
    </xf>
    <xf numFmtId="44" fontId="22" fillId="0" borderId="9" xfId="11" applyFont="1" applyBorder="1"/>
    <xf numFmtId="44" fontId="22" fillId="0" borderId="11" xfId="0" applyNumberFormat="1" applyFont="1" applyBorder="1"/>
    <xf numFmtId="44" fontId="8" fillId="0" borderId="13" xfId="0" applyNumberFormat="1" applyFont="1" applyBorder="1" applyAlignment="1">
      <alignment vertical="center" wrapText="1"/>
    </xf>
    <xf numFmtId="44" fontId="24" fillId="0" borderId="19" xfId="11" applyFont="1" applyBorder="1"/>
    <xf numFmtId="0" fontId="2" fillId="5" borderId="20" xfId="0" applyFont="1" applyFill="1" applyBorder="1" applyAlignment="1">
      <alignment vertical="center"/>
    </xf>
    <xf numFmtId="44" fontId="0" fillId="5" borderId="20" xfId="0" applyNumberFormat="1" applyFill="1" applyBorder="1" applyAlignment="1">
      <alignment horizontal="center" vertical="center"/>
    </xf>
    <xf numFmtId="44" fontId="0" fillId="5" borderId="20" xfId="0" applyNumberFormat="1" applyFill="1" applyBorder="1" applyAlignment="1">
      <alignment vertical="center"/>
    </xf>
    <xf numFmtId="44" fontId="0" fillId="0" borderId="0" xfId="0" applyNumberFormat="1" applyAlignment="1">
      <alignment vertical="center"/>
    </xf>
    <xf numFmtId="44" fontId="0" fillId="0" borderId="0" xfId="0" applyNumberFormat="1" applyAlignment="1">
      <alignment vertical="center" wrapText="1"/>
    </xf>
    <xf numFmtId="0" fontId="14" fillId="0" borderId="3" xfId="0" applyFont="1" applyBorder="1" applyAlignment="1">
      <alignment vertical="top" wrapText="1"/>
    </xf>
    <xf numFmtId="0" fontId="1" fillId="5" borderId="20" xfId="0" applyFont="1" applyFill="1" applyBorder="1" applyAlignment="1">
      <alignment horizontal="center" vertical="center"/>
    </xf>
    <xf numFmtId="1" fontId="2" fillId="5" borderId="20" xfId="0" applyNumberFormat="1" applyFont="1" applyFill="1" applyBorder="1" applyAlignment="1">
      <alignment horizontal="center" vertical="center"/>
    </xf>
    <xf numFmtId="0" fontId="1" fillId="0" borderId="3" xfId="0" applyFont="1" applyBorder="1" applyAlignment="1">
      <alignment horizontal="center" vertical="center"/>
    </xf>
    <xf numFmtId="44" fontId="1" fillId="0" borderId="3" xfId="0" applyNumberFormat="1" applyFont="1" applyBorder="1" applyAlignment="1">
      <alignment vertical="center" wrapText="1"/>
    </xf>
    <xf numFmtId="0" fontId="1" fillId="5" borderId="3" xfId="0" applyFont="1" applyFill="1" applyBorder="1" applyAlignment="1">
      <alignment horizontal="center" vertical="center"/>
    </xf>
    <xf numFmtId="1" fontId="2" fillId="5" borderId="3" xfId="0" applyNumberFormat="1" applyFont="1" applyFill="1" applyBorder="1" applyAlignment="1">
      <alignment horizontal="center" vertical="center"/>
    </xf>
    <xf numFmtId="0" fontId="2" fillId="2" borderId="14" xfId="0" applyFont="1" applyFill="1" applyBorder="1" applyAlignment="1">
      <alignment horizontal="center" vertical="center"/>
    </xf>
    <xf numFmtId="0" fontId="17" fillId="2" borderId="15" xfId="0" applyFont="1" applyFill="1" applyBorder="1" applyAlignment="1">
      <alignment horizontal="center" vertical="center"/>
    </xf>
    <xf numFmtId="0" fontId="2" fillId="2" borderId="15" xfId="0" applyFont="1" applyFill="1" applyBorder="1" applyAlignment="1">
      <alignment horizontal="center" vertical="center"/>
    </xf>
    <xf numFmtId="0" fontId="1" fillId="2" borderId="15" xfId="0" applyFont="1" applyFill="1" applyBorder="1" applyAlignment="1">
      <alignment horizontal="center" vertical="center"/>
    </xf>
    <xf numFmtId="0" fontId="2" fillId="2" borderId="15" xfId="0" applyFont="1" applyFill="1" applyBorder="1" applyAlignment="1">
      <alignment horizontal="center" vertical="center" wrapText="1"/>
    </xf>
    <xf numFmtId="0" fontId="2" fillId="2" borderId="16" xfId="0" applyFont="1" applyFill="1" applyBorder="1" applyAlignment="1">
      <alignment horizontal="center" vertical="center" wrapText="1"/>
    </xf>
    <xf numFmtId="166" fontId="17" fillId="5" borderId="20" xfId="9" applyNumberFormat="1" applyFont="1" applyFill="1" applyBorder="1" applyAlignment="1">
      <alignment horizontal="center" vertical="center"/>
    </xf>
    <xf numFmtId="166" fontId="13" fillId="0" borderId="3" xfId="9" applyNumberFormat="1" applyFont="1" applyBorder="1" applyAlignment="1">
      <alignment horizontal="center" vertical="center"/>
    </xf>
    <xf numFmtId="166" fontId="17" fillId="5" borderId="3" xfId="9" applyNumberFormat="1" applyFont="1" applyFill="1" applyBorder="1" applyAlignment="1">
      <alignment horizontal="center" vertical="center"/>
    </xf>
    <xf numFmtId="0" fontId="3" fillId="0" borderId="0" xfId="0" applyFont="1" applyAlignment="1">
      <alignment wrapText="1"/>
    </xf>
    <xf numFmtId="0" fontId="14" fillId="7" borderId="17" xfId="0" applyFont="1" applyFill="1" applyBorder="1" applyAlignment="1">
      <alignment horizontal="center" vertical="center"/>
    </xf>
    <xf numFmtId="44" fontId="1" fillId="0" borderId="27" xfId="0" applyNumberFormat="1" applyFont="1" applyBorder="1" applyAlignment="1">
      <alignment vertical="center"/>
    </xf>
    <xf numFmtId="0" fontId="21" fillId="3" borderId="4" xfId="0" applyFont="1" applyFill="1" applyBorder="1" applyAlignment="1">
      <alignment horizontal="left" vertical="center"/>
    </xf>
    <xf numFmtId="0" fontId="5" fillId="3" borderId="7" xfId="0" applyFont="1" applyFill="1" applyBorder="1" applyAlignment="1">
      <alignment vertical="center"/>
    </xf>
    <xf numFmtId="0" fontId="5" fillId="3" borderId="6" xfId="0" applyFont="1" applyFill="1" applyBorder="1" applyAlignment="1">
      <alignment horizontal="center" vertical="center"/>
    </xf>
    <xf numFmtId="0" fontId="5" fillId="3" borderId="6" xfId="0" applyFont="1" applyFill="1" applyBorder="1" applyAlignment="1">
      <alignment vertical="center"/>
    </xf>
    <xf numFmtId="0" fontId="5" fillId="3" borderId="8" xfId="0" applyFont="1" applyFill="1" applyBorder="1" applyAlignment="1">
      <alignment vertical="center"/>
    </xf>
    <xf numFmtId="0" fontId="25" fillId="0" borderId="3" xfId="0" applyFont="1" applyBorder="1" applyAlignment="1">
      <alignment vertical="top" wrapText="1"/>
    </xf>
    <xf numFmtId="0" fontId="15" fillId="0" borderId="3" xfId="0" applyFont="1" applyBorder="1" applyAlignment="1">
      <alignment vertical="top" wrapText="1"/>
    </xf>
    <xf numFmtId="0" fontId="14" fillId="0" borderId="3" xfId="0" applyFont="1" applyBorder="1" applyAlignment="1">
      <alignment horizontal="left" vertical="top" wrapText="1"/>
    </xf>
    <xf numFmtId="0" fontId="0" fillId="0" borderId="3" xfId="0" applyBorder="1" applyAlignment="1">
      <alignment horizontal="center" vertical="center"/>
    </xf>
    <xf numFmtId="0" fontId="15" fillId="0" borderId="3" xfId="0" applyFont="1" applyBorder="1" applyAlignment="1">
      <alignment horizontal="left" vertical="top" wrapText="1"/>
    </xf>
    <xf numFmtId="0" fontId="14" fillId="7" borderId="28" xfId="0" applyFont="1" applyFill="1" applyBorder="1" applyAlignment="1">
      <alignment horizontal="center" vertical="center"/>
    </xf>
    <xf numFmtId="0" fontId="14" fillId="0" borderId="29" xfId="0" applyFont="1" applyBorder="1" applyAlignment="1">
      <alignment horizontal="left" vertical="top" wrapText="1"/>
    </xf>
    <xf numFmtId="0" fontId="16" fillId="0" borderId="29" xfId="0" applyFont="1" applyBorder="1" applyAlignment="1">
      <alignment horizontal="center" vertical="center" wrapText="1"/>
    </xf>
    <xf numFmtId="44" fontId="8" fillId="0" borderId="29" xfId="0" applyNumberFormat="1" applyFont="1" applyBorder="1" applyAlignment="1">
      <alignment vertical="center"/>
    </xf>
    <xf numFmtId="44" fontId="8" fillId="0" borderId="30" xfId="0" applyNumberFormat="1" applyFont="1" applyBorder="1" applyAlignment="1">
      <alignment vertical="center" wrapText="1"/>
    </xf>
    <xf numFmtId="0" fontId="21" fillId="3" borderId="14" xfId="0" applyFont="1" applyFill="1" applyBorder="1" applyAlignment="1">
      <alignment horizontal="left" vertical="center"/>
    </xf>
    <xf numFmtId="0" fontId="5" fillId="3" borderId="15" xfId="0" applyFont="1" applyFill="1" applyBorder="1" applyAlignment="1">
      <alignment vertical="center"/>
    </xf>
    <xf numFmtId="0" fontId="5" fillId="3" borderId="15" xfId="0" applyFont="1" applyFill="1" applyBorder="1" applyAlignment="1">
      <alignment horizontal="center" vertical="center"/>
    </xf>
    <xf numFmtId="0" fontId="5" fillId="3" borderId="16" xfId="0" applyFont="1" applyFill="1" applyBorder="1" applyAlignment="1">
      <alignment vertical="center"/>
    </xf>
    <xf numFmtId="0" fontId="15" fillId="0" borderId="29" xfId="0" applyFont="1" applyBorder="1" applyAlignment="1">
      <alignment vertical="top" wrapText="1"/>
    </xf>
    <xf numFmtId="0" fontId="1" fillId="0" borderId="29" xfId="0" applyFont="1" applyBorder="1" applyAlignment="1">
      <alignment horizontal="center" vertical="center"/>
    </xf>
    <xf numFmtId="0" fontId="28" fillId="0" borderId="3" xfId="4" applyFont="1" applyBorder="1" applyAlignment="1">
      <alignment horizontal="left" vertical="top" wrapText="1"/>
    </xf>
    <xf numFmtId="0" fontId="14" fillId="0" borderId="29" xfId="0" applyFont="1" applyBorder="1" applyAlignment="1">
      <alignment vertical="top" wrapText="1"/>
    </xf>
    <xf numFmtId="0" fontId="1" fillId="0" borderId="30" xfId="0" applyFont="1" applyBorder="1" applyAlignment="1">
      <alignment vertical="center" wrapText="1"/>
    </xf>
    <xf numFmtId="0" fontId="1" fillId="0" borderId="13" xfId="0" applyFont="1" applyBorder="1" applyAlignment="1">
      <alignment vertical="center" wrapText="1"/>
    </xf>
    <xf numFmtId="0" fontId="1" fillId="0" borderId="1" xfId="0" applyFont="1" applyBorder="1" applyAlignment="1">
      <alignment horizontal="center" vertical="center"/>
    </xf>
    <xf numFmtId="0" fontId="1" fillId="0" borderId="2" xfId="0" applyFont="1" applyBorder="1" applyAlignment="1">
      <alignment horizontal="center" vertical="center"/>
    </xf>
    <xf numFmtId="44" fontId="1" fillId="0" borderId="29" xfId="0" applyNumberFormat="1" applyFont="1" applyBorder="1" applyAlignment="1">
      <alignment vertical="center"/>
    </xf>
    <xf numFmtId="0" fontId="4" fillId="0" borderId="0" xfId="0" applyFont="1" applyAlignment="1">
      <alignment horizontal="center" vertical="center" wrapText="1"/>
    </xf>
    <xf numFmtId="0" fontId="0" fillId="0" borderId="0" xfId="0" applyAlignment="1">
      <alignment horizontal="center" vertical="center"/>
    </xf>
    <xf numFmtId="0" fontId="12" fillId="0" borderId="0" xfId="0" applyFont="1" applyAlignment="1">
      <alignment horizontal="center" vertical="center"/>
    </xf>
    <xf numFmtId="0" fontId="12" fillId="0" borderId="0" xfId="0" applyFont="1" applyAlignment="1">
      <alignment horizontal="center" vertical="center" wrapText="1"/>
    </xf>
    <xf numFmtId="166" fontId="20" fillId="0" borderId="10" xfId="9" applyNumberFormat="1" applyFont="1" applyBorder="1" applyAlignment="1">
      <alignment horizontal="center"/>
    </xf>
    <xf numFmtId="166" fontId="20" fillId="0" borderId="12" xfId="9" applyNumberFormat="1" applyFont="1" applyBorder="1" applyAlignment="1">
      <alignment horizontal="center"/>
    </xf>
    <xf numFmtId="0" fontId="19" fillId="0" borderId="0" xfId="0" applyFont="1" applyAlignment="1">
      <alignment horizontal="center" vertical="center" wrapText="1"/>
    </xf>
    <xf numFmtId="0" fontId="19" fillId="0" borderId="0" xfId="0" applyFont="1" applyAlignment="1">
      <alignment horizontal="center" vertical="center"/>
    </xf>
    <xf numFmtId="0" fontId="10" fillId="4" borderId="4" xfId="0" applyFont="1" applyFill="1" applyBorder="1" applyAlignment="1">
      <alignment horizontal="center" vertical="center"/>
    </xf>
    <xf numFmtId="0" fontId="2" fillId="4" borderId="5" xfId="0" applyFont="1" applyFill="1" applyBorder="1" applyAlignment="1">
      <alignment horizontal="center" vertical="center"/>
    </xf>
    <xf numFmtId="0" fontId="2" fillId="4" borderId="9" xfId="0" applyFont="1" applyFill="1" applyBorder="1" applyAlignment="1">
      <alignment horizontal="center" vertical="center"/>
    </xf>
    <xf numFmtId="166" fontId="20" fillId="0" borderId="4" xfId="9" applyNumberFormat="1" applyFont="1" applyBorder="1" applyAlignment="1">
      <alignment horizontal="center"/>
    </xf>
    <xf numFmtId="166" fontId="20" fillId="0" borderId="5" xfId="9" applyNumberFormat="1" applyFont="1" applyBorder="1" applyAlignment="1">
      <alignment horizontal="center"/>
    </xf>
    <xf numFmtId="166" fontId="23" fillId="0" borderId="18" xfId="9" applyNumberFormat="1" applyFont="1" applyBorder="1" applyAlignment="1">
      <alignment horizontal="center"/>
    </xf>
    <xf numFmtId="166" fontId="23" fillId="0" borderId="0" xfId="9" applyNumberFormat="1" applyFont="1" applyBorder="1" applyAlignment="1">
      <alignment horizontal="center"/>
    </xf>
    <xf numFmtId="0" fontId="27" fillId="6" borderId="24" xfId="0" applyFont="1" applyFill="1" applyBorder="1" applyAlignment="1">
      <alignment horizontal="center" vertical="center"/>
    </xf>
    <xf numFmtId="0" fontId="27" fillId="6" borderId="25" xfId="0" applyFont="1" applyFill="1" applyBorder="1" applyAlignment="1">
      <alignment horizontal="center" vertical="center"/>
    </xf>
    <xf numFmtId="0" fontId="27" fillId="6" borderId="26" xfId="0" applyFont="1" applyFill="1" applyBorder="1" applyAlignment="1">
      <alignment horizontal="center" vertical="center"/>
    </xf>
    <xf numFmtId="44" fontId="27" fillId="6" borderId="21" xfId="0" applyNumberFormat="1" applyFont="1" applyFill="1" applyBorder="1" applyAlignment="1">
      <alignment horizontal="center" vertical="center"/>
    </xf>
    <xf numFmtId="44" fontId="27" fillId="6" borderId="22" xfId="0" applyNumberFormat="1" applyFont="1" applyFill="1" applyBorder="1" applyAlignment="1">
      <alignment horizontal="center" vertical="center"/>
    </xf>
    <xf numFmtId="44" fontId="27" fillId="6" borderId="23" xfId="0" applyNumberFormat="1" applyFont="1" applyFill="1" applyBorder="1" applyAlignment="1">
      <alignment horizontal="center" vertical="center"/>
    </xf>
  </cellXfs>
  <cellStyles count="12">
    <cellStyle name="Euro" xfId="1" xr:uid="{00000000-0005-0000-0000-000000000000}"/>
    <cellStyle name="Euro 2" xfId="2" xr:uid="{00000000-0005-0000-0000-000001000000}"/>
    <cellStyle name="Euro 3" xfId="3" xr:uid="{00000000-0005-0000-0000-000002000000}"/>
    <cellStyle name="Milliers" xfId="9" builtinId="3"/>
    <cellStyle name="Monétaire" xfId="11" builtinId="4"/>
    <cellStyle name="Monétaire 2" xfId="10" xr:uid="{00000000-0005-0000-0000-000004000000}"/>
    <cellStyle name="Normal" xfId="0" builtinId="0"/>
    <cellStyle name="Normal 2" xfId="4" xr:uid="{00000000-0005-0000-0000-000006000000}"/>
    <cellStyle name="Normal 3" xfId="5" xr:uid="{00000000-0005-0000-0000-000007000000}"/>
    <cellStyle name="Normal 4" xfId="6" xr:uid="{00000000-0005-0000-0000-000008000000}"/>
    <cellStyle name="Normal 5" xfId="7" xr:uid="{00000000-0005-0000-0000-000009000000}"/>
    <cellStyle name="Normal 6" xfId="8" xr:uid="{00000000-0005-0000-0000-00000A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emf"/></Relationships>
</file>

<file path=xl/drawings/_rels/drawing2.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1</xdr:col>
      <xdr:colOff>7238508</xdr:colOff>
      <xdr:row>2</xdr:row>
      <xdr:rowOff>72294</xdr:rowOff>
    </xdr:from>
    <xdr:to>
      <xdr:col>1</xdr:col>
      <xdr:colOff>9050771</xdr:colOff>
      <xdr:row>6</xdr:row>
      <xdr:rowOff>68394</xdr:rowOff>
    </xdr:to>
    <xdr:pic>
      <xdr:nvPicPr>
        <xdr:cNvPr id="1068" name="Picture 7">
          <a:extLst>
            <a:ext uri="{FF2B5EF4-FFF2-40B4-BE49-F238E27FC236}">
              <a16:creationId xmlns:a16="http://schemas.microsoft.com/office/drawing/2014/main" id="{00000000-0008-0000-0000-00002C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602190" y="418658"/>
          <a:ext cx="1812263" cy="6888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4364181</xdr:colOff>
      <xdr:row>29</xdr:row>
      <xdr:rowOff>311728</xdr:rowOff>
    </xdr:from>
    <xdr:to>
      <xdr:col>1</xdr:col>
      <xdr:colOff>10960007</xdr:colOff>
      <xdr:row>29</xdr:row>
      <xdr:rowOff>1556618</xdr:rowOff>
    </xdr:to>
    <xdr:pic>
      <xdr:nvPicPr>
        <xdr:cNvPr id="2" name="Image 1">
          <a:extLst>
            <a:ext uri="{FF2B5EF4-FFF2-40B4-BE49-F238E27FC236}">
              <a16:creationId xmlns:a16="http://schemas.microsoft.com/office/drawing/2014/main" id="{BEA956E6-81EF-40B6-A7E7-1464593C36B6}"/>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4727863" y="4814455"/>
          <a:ext cx="6595826" cy="12448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9611590</xdr:colOff>
      <xdr:row>2</xdr:row>
      <xdr:rowOff>87454</xdr:rowOff>
    </xdr:from>
    <xdr:to>
      <xdr:col>1</xdr:col>
      <xdr:colOff>11024042</xdr:colOff>
      <xdr:row>5</xdr:row>
      <xdr:rowOff>156529</xdr:rowOff>
    </xdr:to>
    <xdr:pic>
      <xdr:nvPicPr>
        <xdr:cNvPr id="3" name="Image 2">
          <a:extLst>
            <a:ext uri="{FF2B5EF4-FFF2-40B4-BE49-F238E27FC236}">
              <a16:creationId xmlns:a16="http://schemas.microsoft.com/office/drawing/2014/main" id="{D24EBAC2-15E8-2F14-6174-091300E2CB34}"/>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a:ext>
          </a:extLst>
        </a:blip>
        <a:srcRect/>
        <a:stretch>
          <a:fillRect/>
        </a:stretch>
      </xdr:blipFill>
      <xdr:spPr bwMode="auto">
        <a:xfrm>
          <a:off x="9975272" y="433818"/>
          <a:ext cx="1412452" cy="588620"/>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3949921</xdr:colOff>
      <xdr:row>2</xdr:row>
      <xdr:rowOff>99579</xdr:rowOff>
    </xdr:from>
    <xdr:to>
      <xdr:col>1</xdr:col>
      <xdr:colOff>5547117</xdr:colOff>
      <xdr:row>6</xdr:row>
      <xdr:rowOff>128154</xdr:rowOff>
    </xdr:to>
    <xdr:pic>
      <xdr:nvPicPr>
        <xdr:cNvPr id="2" name="Picture 7">
          <a:extLst>
            <a:ext uri="{FF2B5EF4-FFF2-40B4-BE49-F238E27FC236}">
              <a16:creationId xmlns:a16="http://schemas.microsoft.com/office/drawing/2014/main" id="{00000000-0008-0000-01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330921" y="404379"/>
          <a:ext cx="1597196" cy="6381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1892631</xdr:colOff>
      <xdr:row>24</xdr:row>
      <xdr:rowOff>278328</xdr:rowOff>
    </xdr:from>
    <xdr:to>
      <xdr:col>3</xdr:col>
      <xdr:colOff>476251</xdr:colOff>
      <xdr:row>24</xdr:row>
      <xdr:rowOff>1523218</xdr:rowOff>
    </xdr:to>
    <xdr:pic>
      <xdr:nvPicPr>
        <xdr:cNvPr id="3" name="Image 2">
          <a:extLst>
            <a:ext uri="{FF2B5EF4-FFF2-40B4-BE49-F238E27FC236}">
              <a16:creationId xmlns:a16="http://schemas.microsoft.com/office/drawing/2014/main" id="{4BCF125F-7798-49D9-A5F2-B97E1DE7130D}"/>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2260024" y="4700649"/>
          <a:ext cx="6598227" cy="12448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5931113</xdr:colOff>
      <xdr:row>2</xdr:row>
      <xdr:rowOff>84845</xdr:rowOff>
    </xdr:from>
    <xdr:to>
      <xdr:col>2</xdr:col>
      <xdr:colOff>351094</xdr:colOff>
      <xdr:row>6</xdr:row>
      <xdr:rowOff>45935</xdr:rowOff>
    </xdr:to>
    <xdr:pic>
      <xdr:nvPicPr>
        <xdr:cNvPr id="4" name="Image 3">
          <a:extLst>
            <a:ext uri="{FF2B5EF4-FFF2-40B4-BE49-F238E27FC236}">
              <a16:creationId xmlns:a16="http://schemas.microsoft.com/office/drawing/2014/main" id="{B885499E-47CE-48EA-AA0A-6CF9E76828E8}"/>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a:ext>
          </a:extLst>
        </a:blip>
        <a:srcRect/>
        <a:stretch>
          <a:fillRect/>
        </a:stretch>
      </xdr:blipFill>
      <xdr:spPr bwMode="auto">
        <a:xfrm>
          <a:off x="6298506" y="411416"/>
          <a:ext cx="1414052" cy="614233"/>
        </a:xfrm>
        <a:prstGeom prst="rect">
          <a:avLst/>
        </a:prstGeom>
        <a:noFill/>
        <a:ln>
          <a:noFill/>
        </a:ln>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C000"/>
    <pageSetUpPr fitToPage="1"/>
  </sheetPr>
  <dimension ref="A8:F78"/>
  <sheetViews>
    <sheetView tabSelected="1" view="pageBreakPreview" topLeftCell="A42" zoomScale="55" zoomScaleNormal="70" zoomScaleSheetLayoutView="55" zoomScalePageLayoutView="85" workbookViewId="0">
      <selection activeCell="G78" sqref="G78"/>
    </sheetView>
  </sheetViews>
  <sheetFormatPr baseColWidth="10" defaultRowHeight="14.25" x14ac:dyDescent="0.2"/>
  <cols>
    <col min="1" max="1" width="5.42578125" style="4" customWidth="1"/>
    <col min="2" max="2" width="223.140625" style="18" customWidth="1"/>
    <col min="3" max="3" width="16.140625" style="24" hidden="1" customWidth="1"/>
    <col min="4" max="4" width="10.5703125" style="28" customWidth="1"/>
    <col min="5" max="5" width="20.140625" customWidth="1"/>
    <col min="6" max="6" width="23.5703125" customWidth="1"/>
    <col min="7" max="7" width="73.28515625" customWidth="1"/>
  </cols>
  <sheetData>
    <row r="8" spans="1:6" ht="12.75" x14ac:dyDescent="0.2">
      <c r="A8" s="93" t="s">
        <v>11</v>
      </c>
      <c r="B8" s="94"/>
      <c r="C8" s="94"/>
      <c r="D8" s="94"/>
      <c r="E8" s="94"/>
      <c r="F8" s="94"/>
    </row>
    <row r="9" spans="1:6" ht="12.75" x14ac:dyDescent="0.2">
      <c r="A9" s="94"/>
      <c r="B9" s="94"/>
      <c r="C9" s="94"/>
      <c r="D9" s="94"/>
      <c r="E9" s="94"/>
      <c r="F9" s="94"/>
    </row>
    <row r="10" spans="1:6" ht="12.75" x14ac:dyDescent="0.2">
      <c r="A10" s="94"/>
      <c r="B10" s="94"/>
      <c r="C10" s="94"/>
      <c r="D10" s="94"/>
      <c r="E10" s="94"/>
      <c r="F10" s="94"/>
    </row>
    <row r="11" spans="1:6" ht="12.75" x14ac:dyDescent="0.2">
      <c r="A11" s="94"/>
      <c r="B11" s="94"/>
      <c r="C11" s="94"/>
      <c r="D11" s="94"/>
      <c r="E11" s="94"/>
      <c r="F11" s="94"/>
    </row>
    <row r="12" spans="1:6" ht="12.75" x14ac:dyDescent="0.2">
      <c r="A12" s="94"/>
      <c r="B12" s="94"/>
      <c r="C12" s="94"/>
      <c r="D12" s="94"/>
      <c r="E12" s="94"/>
      <c r="F12" s="94"/>
    </row>
    <row r="13" spans="1:6" ht="12.75" x14ac:dyDescent="0.2">
      <c r="A13" s="94"/>
      <c r="B13" s="94"/>
      <c r="C13" s="94"/>
      <c r="D13" s="94"/>
      <c r="E13" s="94"/>
      <c r="F13" s="94"/>
    </row>
    <row r="14" spans="1:6" ht="12.75" x14ac:dyDescent="0.2">
      <c r="A14" s="94"/>
      <c r="B14" s="94"/>
      <c r="C14" s="94"/>
      <c r="D14" s="94"/>
      <c r="E14" s="94"/>
      <c r="F14" s="94"/>
    </row>
    <row r="15" spans="1:6" ht="12.75" x14ac:dyDescent="0.2">
      <c r="A15" s="94"/>
      <c r="B15" s="94"/>
      <c r="C15" s="94"/>
      <c r="D15" s="94"/>
      <c r="E15" s="94"/>
      <c r="F15" s="94"/>
    </row>
    <row r="16" spans="1:6" ht="12.75" x14ac:dyDescent="0.2">
      <c r="A16" s="94"/>
      <c r="B16" s="94"/>
      <c r="C16" s="94"/>
      <c r="D16" s="94"/>
      <c r="E16" s="94"/>
      <c r="F16" s="94"/>
    </row>
    <row r="17" spans="1:6" ht="12.75" x14ac:dyDescent="0.2">
      <c r="A17" s="94"/>
      <c r="B17" s="94"/>
      <c r="C17" s="94"/>
      <c r="D17" s="94"/>
      <c r="E17" s="94"/>
      <c r="F17" s="94"/>
    </row>
    <row r="18" spans="1:6" ht="12.75" x14ac:dyDescent="0.2">
      <c r="A18" s="94"/>
      <c r="B18" s="94"/>
      <c r="C18" s="94"/>
      <c r="D18" s="94"/>
      <c r="E18" s="94"/>
      <c r="F18" s="94"/>
    </row>
    <row r="19" spans="1:6" ht="12.75" x14ac:dyDescent="0.2">
      <c r="A19" s="94"/>
      <c r="B19" s="94"/>
      <c r="C19" s="94"/>
      <c r="D19" s="94"/>
      <c r="E19" s="94"/>
      <c r="F19" s="94"/>
    </row>
    <row r="20" spans="1:6" ht="12.75" x14ac:dyDescent="0.2">
      <c r="A20" s="94"/>
      <c r="B20" s="94"/>
      <c r="C20" s="94"/>
      <c r="D20" s="94"/>
      <c r="E20" s="94"/>
      <c r="F20" s="94"/>
    </row>
    <row r="21" spans="1:6" ht="7.15" customHeight="1" x14ac:dyDescent="0.2">
      <c r="A21" s="94"/>
      <c r="B21" s="94"/>
      <c r="C21" s="94"/>
      <c r="D21" s="94"/>
      <c r="E21" s="94"/>
      <c r="F21" s="94"/>
    </row>
    <row r="22" spans="1:6" ht="12.75" hidden="1" x14ac:dyDescent="0.2">
      <c r="A22" s="94"/>
      <c r="B22" s="94"/>
      <c r="C22" s="94"/>
      <c r="D22" s="94"/>
      <c r="E22" s="94"/>
      <c r="F22" s="94"/>
    </row>
    <row r="23" spans="1:6" ht="10.9" hidden="1" customHeight="1" x14ac:dyDescent="0.2">
      <c r="A23" s="94"/>
      <c r="B23" s="94"/>
      <c r="C23" s="94"/>
      <c r="D23" s="94"/>
      <c r="E23" s="94"/>
      <c r="F23" s="94"/>
    </row>
    <row r="24" spans="1:6" ht="12.75" hidden="1" x14ac:dyDescent="0.2">
      <c r="A24" s="94"/>
      <c r="B24" s="94"/>
      <c r="C24" s="94"/>
      <c r="D24" s="94"/>
      <c r="E24" s="94"/>
      <c r="F24" s="94"/>
    </row>
    <row r="26" spans="1:6" ht="18.75" x14ac:dyDescent="0.3">
      <c r="A26" s="8" t="s">
        <v>2</v>
      </c>
    </row>
    <row r="27" spans="1:6" ht="15" thickBot="1" x14ac:dyDescent="0.25"/>
    <row r="28" spans="1:6" x14ac:dyDescent="0.2">
      <c r="A28" s="5"/>
      <c r="B28" s="19"/>
      <c r="C28" s="25"/>
      <c r="D28" s="90"/>
      <c r="E28" s="2"/>
      <c r="F28" s="2"/>
    </row>
    <row r="29" spans="1:6" ht="30.75" customHeight="1" x14ac:dyDescent="0.2">
      <c r="A29" s="95" t="s">
        <v>22</v>
      </c>
      <c r="B29" s="95"/>
      <c r="C29" s="95"/>
      <c r="D29" s="95"/>
      <c r="E29" s="95"/>
      <c r="F29" s="95"/>
    </row>
    <row r="30" spans="1:6" ht="169.5" customHeight="1" thickBot="1" x14ac:dyDescent="0.25">
      <c r="A30" s="6"/>
      <c r="B30" s="20"/>
      <c r="C30" s="26"/>
      <c r="D30" s="26"/>
      <c r="E30" s="3"/>
      <c r="F30" s="3"/>
    </row>
    <row r="32" spans="1:6" ht="18.75" x14ac:dyDescent="0.3">
      <c r="A32" s="8" t="s">
        <v>3</v>
      </c>
    </row>
    <row r="33" spans="1:6" ht="15" thickBot="1" x14ac:dyDescent="0.25"/>
    <row r="34" spans="1:6" x14ac:dyDescent="0.2">
      <c r="A34" s="5"/>
      <c r="B34" s="19"/>
      <c r="C34" s="25"/>
      <c r="D34" s="90"/>
      <c r="E34" s="2"/>
      <c r="F34" s="2"/>
    </row>
    <row r="35" spans="1:6" ht="20.100000000000001" customHeight="1" x14ac:dyDescent="0.2">
      <c r="A35" s="96" t="s">
        <v>132</v>
      </c>
      <c r="B35" s="95"/>
      <c r="C35" s="95"/>
      <c r="D35" s="95"/>
      <c r="E35" s="95"/>
      <c r="F35" s="95"/>
    </row>
    <row r="36" spans="1:6" ht="66" customHeight="1" x14ac:dyDescent="0.2">
      <c r="A36" s="95"/>
      <c r="B36" s="95"/>
      <c r="C36" s="95"/>
      <c r="D36" s="95"/>
      <c r="E36" s="95"/>
      <c r="F36" s="95"/>
    </row>
    <row r="37" spans="1:6" ht="15" thickBot="1" x14ac:dyDescent="0.25">
      <c r="A37" s="6"/>
      <c r="B37" s="20"/>
      <c r="C37" s="26"/>
      <c r="D37" s="91"/>
      <c r="E37" s="3"/>
      <c r="F37" s="3"/>
    </row>
    <row r="38" spans="1:6" ht="132.75" customHeight="1" thickBot="1" x14ac:dyDescent="0.25">
      <c r="B38" s="62"/>
    </row>
    <row r="39" spans="1:6" ht="36.75" customHeight="1" thickBot="1" x14ac:dyDescent="0.25">
      <c r="A39" s="53" t="s">
        <v>0</v>
      </c>
      <c r="B39" s="54" t="s">
        <v>1</v>
      </c>
      <c r="C39" s="55"/>
      <c r="D39" s="56" t="s">
        <v>5</v>
      </c>
      <c r="E39" s="57" t="s">
        <v>4</v>
      </c>
      <c r="F39" s="58" t="s">
        <v>7</v>
      </c>
    </row>
    <row r="40" spans="1:6" s="21" customFormat="1" ht="36" customHeight="1" x14ac:dyDescent="0.2">
      <c r="A40" s="65" t="s">
        <v>43</v>
      </c>
      <c r="B40" s="66"/>
      <c r="C40" s="67"/>
      <c r="D40" s="67"/>
      <c r="E40" s="68"/>
      <c r="F40" s="69"/>
    </row>
    <row r="41" spans="1:6" s="21" customFormat="1" ht="202.5" customHeight="1" x14ac:dyDescent="0.2">
      <c r="A41" s="63" t="s">
        <v>27</v>
      </c>
      <c r="B41" s="70" t="s">
        <v>36</v>
      </c>
      <c r="C41" s="22" t="s">
        <v>20</v>
      </c>
      <c r="D41" s="22" t="s">
        <v>6</v>
      </c>
      <c r="E41" s="23"/>
      <c r="F41" s="39" t="s">
        <v>19</v>
      </c>
    </row>
    <row r="42" spans="1:6" s="21" customFormat="1" ht="409.5" customHeight="1" x14ac:dyDescent="0.2">
      <c r="A42" s="63" t="s">
        <v>122</v>
      </c>
      <c r="B42" s="46" t="s">
        <v>139</v>
      </c>
      <c r="C42" s="22" t="s">
        <v>99</v>
      </c>
      <c r="D42" s="22" t="s">
        <v>6</v>
      </c>
      <c r="E42" s="23"/>
      <c r="F42" s="39" t="s">
        <v>98</v>
      </c>
    </row>
    <row r="43" spans="1:6" s="21" customFormat="1" ht="137.25" customHeight="1" x14ac:dyDescent="0.2">
      <c r="A43" s="63" t="s">
        <v>123</v>
      </c>
      <c r="B43" s="71" t="s">
        <v>150</v>
      </c>
      <c r="C43" s="22" t="s">
        <v>137</v>
      </c>
      <c r="D43" s="22" t="s">
        <v>23</v>
      </c>
      <c r="E43" s="29"/>
      <c r="F43" s="39" t="s">
        <v>97</v>
      </c>
    </row>
    <row r="44" spans="1:6" s="21" customFormat="1" ht="181.5" customHeight="1" x14ac:dyDescent="0.2">
      <c r="A44" s="63" t="s">
        <v>124</v>
      </c>
      <c r="B44" s="71" t="s">
        <v>151</v>
      </c>
      <c r="C44" s="22" t="s">
        <v>138</v>
      </c>
      <c r="D44" s="22" t="s">
        <v>23</v>
      </c>
      <c r="E44" s="29"/>
      <c r="F44" s="39" t="s">
        <v>97</v>
      </c>
    </row>
    <row r="45" spans="1:6" s="21" customFormat="1" ht="102" customHeight="1" x14ac:dyDescent="0.2">
      <c r="A45" s="63" t="s">
        <v>25</v>
      </c>
      <c r="B45" s="46" t="s">
        <v>37</v>
      </c>
      <c r="C45" s="22" t="s">
        <v>34</v>
      </c>
      <c r="D45" s="22" t="s">
        <v>6</v>
      </c>
      <c r="E45" s="29"/>
      <c r="F45" s="39" t="s">
        <v>129</v>
      </c>
    </row>
    <row r="46" spans="1:6" s="21" customFormat="1" ht="106.5" customHeight="1" x14ac:dyDescent="0.2">
      <c r="A46" s="63" t="s">
        <v>35</v>
      </c>
      <c r="B46" s="71" t="s">
        <v>42</v>
      </c>
      <c r="C46" s="22" t="s">
        <v>100</v>
      </c>
      <c r="D46" s="22" t="s">
        <v>6</v>
      </c>
      <c r="E46" s="29"/>
      <c r="F46" s="39" t="s">
        <v>96</v>
      </c>
    </row>
    <row r="47" spans="1:6" s="21" customFormat="1" ht="108.75" customHeight="1" x14ac:dyDescent="0.2">
      <c r="A47" s="63" t="s">
        <v>125</v>
      </c>
      <c r="B47" s="72" t="s">
        <v>41</v>
      </c>
      <c r="C47" s="22" t="s">
        <v>101</v>
      </c>
      <c r="D47" s="22" t="s">
        <v>6</v>
      </c>
      <c r="E47" s="29"/>
      <c r="F47" s="39" t="s">
        <v>95</v>
      </c>
    </row>
    <row r="48" spans="1:6" s="21" customFormat="1" ht="100.5" customHeight="1" x14ac:dyDescent="0.2">
      <c r="A48" s="63" t="s">
        <v>126</v>
      </c>
      <c r="B48" s="72" t="s">
        <v>40</v>
      </c>
      <c r="C48" s="22" t="s">
        <v>102</v>
      </c>
      <c r="D48" s="22" t="s">
        <v>6</v>
      </c>
      <c r="E48" s="29"/>
      <c r="F48" s="39" t="s">
        <v>95</v>
      </c>
    </row>
    <row r="49" spans="1:6" ht="81" customHeight="1" x14ac:dyDescent="0.2">
      <c r="A49" s="63" t="s">
        <v>127</v>
      </c>
      <c r="B49" s="72" t="s">
        <v>38</v>
      </c>
      <c r="C49" s="49" t="s">
        <v>103</v>
      </c>
      <c r="D49" s="22" t="s">
        <v>6</v>
      </c>
      <c r="E49" s="29"/>
      <c r="F49" s="39" t="s">
        <v>95</v>
      </c>
    </row>
    <row r="50" spans="1:6" s="21" customFormat="1" ht="86.25" customHeight="1" thickBot="1" x14ac:dyDescent="0.25">
      <c r="A50" s="75" t="s">
        <v>128</v>
      </c>
      <c r="B50" s="76" t="s">
        <v>39</v>
      </c>
      <c r="C50" s="77" t="s">
        <v>104</v>
      </c>
      <c r="D50" s="77" t="s">
        <v>6</v>
      </c>
      <c r="E50" s="92"/>
      <c r="F50" s="79" t="s">
        <v>29</v>
      </c>
    </row>
    <row r="51" spans="1:6" s="21" customFormat="1" ht="36" customHeight="1" x14ac:dyDescent="0.2">
      <c r="A51" s="80" t="s">
        <v>45</v>
      </c>
      <c r="B51" s="81"/>
      <c r="C51" s="82"/>
      <c r="D51" s="82"/>
      <c r="E51" s="81"/>
      <c r="F51" s="83"/>
    </row>
    <row r="52" spans="1:6" s="21" customFormat="1" ht="118.5" customHeight="1" x14ac:dyDescent="0.2">
      <c r="A52" s="63" t="s">
        <v>21</v>
      </c>
      <c r="B52" s="46" t="s">
        <v>48</v>
      </c>
      <c r="C52" s="22" t="s">
        <v>105</v>
      </c>
      <c r="D52" s="22" t="s">
        <v>49</v>
      </c>
      <c r="E52" s="29"/>
      <c r="F52" s="89" t="s">
        <v>93</v>
      </c>
    </row>
    <row r="53" spans="1:6" s="21" customFormat="1" ht="188.25" customHeight="1" x14ac:dyDescent="0.2">
      <c r="A53" s="63" t="s">
        <v>142</v>
      </c>
      <c r="B53" s="71" t="s">
        <v>147</v>
      </c>
      <c r="C53" s="22" t="s">
        <v>145</v>
      </c>
      <c r="D53" s="22" t="s">
        <v>6</v>
      </c>
      <c r="E53" s="29"/>
      <c r="F53" s="89" t="s">
        <v>92</v>
      </c>
    </row>
    <row r="54" spans="1:6" s="21" customFormat="1" ht="183" customHeight="1" x14ac:dyDescent="0.2">
      <c r="A54" s="63" t="s">
        <v>143</v>
      </c>
      <c r="B54" s="71" t="s">
        <v>146</v>
      </c>
      <c r="C54" s="22" t="s">
        <v>144</v>
      </c>
      <c r="D54" s="22" t="s">
        <v>6</v>
      </c>
      <c r="E54" s="29"/>
      <c r="F54" s="89" t="s">
        <v>92</v>
      </c>
    </row>
    <row r="55" spans="1:6" s="21" customFormat="1" ht="108.75" customHeight="1" x14ac:dyDescent="0.2">
      <c r="A55" s="63" t="s">
        <v>44</v>
      </c>
      <c r="B55" s="71" t="s">
        <v>47</v>
      </c>
      <c r="C55" s="22" t="s">
        <v>106</v>
      </c>
      <c r="D55" s="22" t="s">
        <v>6</v>
      </c>
      <c r="E55" s="29"/>
      <c r="F55" s="89" t="s">
        <v>92</v>
      </c>
    </row>
    <row r="56" spans="1:6" s="21" customFormat="1" ht="84.75" customHeight="1" x14ac:dyDescent="0.2">
      <c r="A56" s="63" t="s">
        <v>46</v>
      </c>
      <c r="B56" s="71" t="s">
        <v>68</v>
      </c>
      <c r="C56" s="22" t="s">
        <v>107</v>
      </c>
      <c r="D56" s="22" t="s">
        <v>32</v>
      </c>
      <c r="E56" s="29"/>
      <c r="F56" s="39" t="s">
        <v>94</v>
      </c>
    </row>
    <row r="57" spans="1:6" s="21" customFormat="1" ht="90.75" customHeight="1" thickBot="1" x14ac:dyDescent="0.25">
      <c r="A57" s="75" t="s">
        <v>50</v>
      </c>
      <c r="B57" s="84" t="s">
        <v>69</v>
      </c>
      <c r="C57" s="77" t="s">
        <v>108</v>
      </c>
      <c r="D57" s="77" t="s">
        <v>49</v>
      </c>
      <c r="E57" s="78"/>
      <c r="F57" s="79" t="s">
        <v>93</v>
      </c>
    </row>
    <row r="58" spans="1:6" s="21" customFormat="1" ht="23.25" customHeight="1" x14ac:dyDescent="0.2">
      <c r="A58" s="80" t="s">
        <v>51</v>
      </c>
      <c r="B58" s="81"/>
      <c r="C58" s="82"/>
      <c r="D58" s="82"/>
      <c r="E58" s="81"/>
      <c r="F58" s="83"/>
    </row>
    <row r="59" spans="1:6" ht="143.25" customHeight="1" x14ac:dyDescent="0.2">
      <c r="A59" s="63" t="s">
        <v>17</v>
      </c>
      <c r="B59" s="71" t="s">
        <v>82</v>
      </c>
      <c r="C59" s="73" t="s">
        <v>109</v>
      </c>
      <c r="D59" s="49" t="s">
        <v>32</v>
      </c>
      <c r="E59" s="29"/>
      <c r="F59" s="39" t="s">
        <v>89</v>
      </c>
    </row>
    <row r="60" spans="1:6" ht="191.25" customHeight="1" x14ac:dyDescent="0.2">
      <c r="A60" s="63" t="s">
        <v>18</v>
      </c>
      <c r="B60" s="71" t="s">
        <v>130</v>
      </c>
      <c r="C60" s="49" t="s">
        <v>110</v>
      </c>
      <c r="D60" s="49" t="s">
        <v>32</v>
      </c>
      <c r="E60" s="23"/>
      <c r="F60" s="39" t="s">
        <v>89</v>
      </c>
    </row>
    <row r="61" spans="1:6" ht="205.5" customHeight="1" x14ac:dyDescent="0.2">
      <c r="A61" s="63" t="s">
        <v>53</v>
      </c>
      <c r="B61" s="71" t="s">
        <v>131</v>
      </c>
      <c r="C61" s="49" t="s">
        <v>111</v>
      </c>
      <c r="D61" s="49" t="s">
        <v>32</v>
      </c>
      <c r="E61" s="29"/>
      <c r="F61" s="39" t="s">
        <v>89</v>
      </c>
    </row>
    <row r="62" spans="1:6" ht="51" customHeight="1" x14ac:dyDescent="0.2">
      <c r="A62" s="63" t="s">
        <v>79</v>
      </c>
      <c r="B62" s="71" t="s">
        <v>52</v>
      </c>
      <c r="C62" s="49" t="s">
        <v>112</v>
      </c>
      <c r="D62" s="49" t="s">
        <v>23</v>
      </c>
      <c r="E62" s="29"/>
      <c r="F62" s="89" t="s">
        <v>92</v>
      </c>
    </row>
    <row r="63" spans="1:6" ht="146.25" customHeight="1" x14ac:dyDescent="0.2">
      <c r="A63" s="63" t="s">
        <v>80</v>
      </c>
      <c r="B63" s="46" t="s">
        <v>83</v>
      </c>
      <c r="C63" s="49" t="s">
        <v>113</v>
      </c>
      <c r="D63" s="22" t="s">
        <v>71</v>
      </c>
      <c r="E63" s="29"/>
      <c r="F63" s="39" t="s">
        <v>89</v>
      </c>
    </row>
    <row r="64" spans="1:6" s="21" customFormat="1" ht="139.5" customHeight="1" x14ac:dyDescent="0.2">
      <c r="A64" s="63" t="s">
        <v>81</v>
      </c>
      <c r="B64" s="72" t="s">
        <v>84</v>
      </c>
      <c r="C64" s="22" t="s">
        <v>114</v>
      </c>
      <c r="D64" s="22" t="s">
        <v>71</v>
      </c>
      <c r="E64" s="29"/>
      <c r="F64" s="39" t="s">
        <v>89</v>
      </c>
    </row>
    <row r="65" spans="1:6" s="21" customFormat="1" ht="139.5" customHeight="1" x14ac:dyDescent="0.2">
      <c r="A65" s="63" t="s">
        <v>134</v>
      </c>
      <c r="B65" s="72" t="s">
        <v>136</v>
      </c>
      <c r="C65" s="22" t="s">
        <v>135</v>
      </c>
      <c r="D65" s="22" t="s">
        <v>71</v>
      </c>
      <c r="E65" s="29"/>
      <c r="F65" s="39" t="s">
        <v>89</v>
      </c>
    </row>
    <row r="66" spans="1:6" s="21" customFormat="1" ht="74.25" customHeight="1" x14ac:dyDescent="0.2">
      <c r="A66" s="63" t="s">
        <v>55</v>
      </c>
      <c r="B66" s="86" t="s">
        <v>28</v>
      </c>
      <c r="C66" s="22" t="s">
        <v>115</v>
      </c>
      <c r="D66" s="22" t="s">
        <v>23</v>
      </c>
      <c r="E66" s="29"/>
      <c r="F66" s="39" t="s">
        <v>88</v>
      </c>
    </row>
    <row r="67" spans="1:6" s="21" customFormat="1" ht="127.5" customHeight="1" x14ac:dyDescent="0.2">
      <c r="A67" s="63" t="s">
        <v>60</v>
      </c>
      <c r="B67" s="72" t="s">
        <v>54</v>
      </c>
      <c r="C67" s="22" t="s">
        <v>116</v>
      </c>
      <c r="D67" s="22" t="s">
        <v>23</v>
      </c>
      <c r="E67" s="29"/>
      <c r="F67" s="39" t="s">
        <v>88</v>
      </c>
    </row>
    <row r="68" spans="1:6" s="21" customFormat="1" ht="139.5" customHeight="1" x14ac:dyDescent="0.2">
      <c r="A68" s="63" t="s">
        <v>63</v>
      </c>
      <c r="B68" s="74" t="s">
        <v>61</v>
      </c>
      <c r="C68" s="22" t="s">
        <v>117</v>
      </c>
      <c r="D68" s="22" t="s">
        <v>32</v>
      </c>
      <c r="E68" s="29"/>
      <c r="F68" s="39" t="s">
        <v>89</v>
      </c>
    </row>
    <row r="69" spans="1:6" s="21" customFormat="1" ht="126.75" customHeight="1" x14ac:dyDescent="0.2">
      <c r="A69" s="63" t="s">
        <v>64</v>
      </c>
      <c r="B69" s="74" t="s">
        <v>62</v>
      </c>
      <c r="C69" s="22" t="s">
        <v>118</v>
      </c>
      <c r="D69" s="22" t="s">
        <v>32</v>
      </c>
      <c r="E69" s="29"/>
      <c r="F69" s="39" t="s">
        <v>89</v>
      </c>
    </row>
    <row r="70" spans="1:6" s="21" customFormat="1" ht="59.25" x14ac:dyDescent="0.2">
      <c r="A70" s="63" t="s">
        <v>66</v>
      </c>
      <c r="B70" s="86" t="s">
        <v>148</v>
      </c>
      <c r="C70" s="22" t="s">
        <v>149</v>
      </c>
      <c r="D70" s="22" t="s">
        <v>71</v>
      </c>
      <c r="E70" s="29"/>
      <c r="F70" s="39" t="s">
        <v>89</v>
      </c>
    </row>
    <row r="71" spans="1:6" s="21" customFormat="1" ht="81" customHeight="1" x14ac:dyDescent="0.2">
      <c r="A71" s="63" t="s">
        <v>67</v>
      </c>
      <c r="B71" s="86" t="s">
        <v>141</v>
      </c>
      <c r="C71" s="22" t="s">
        <v>140</v>
      </c>
      <c r="D71" s="22" t="s">
        <v>71</v>
      </c>
      <c r="E71" s="29"/>
      <c r="F71" s="39" t="s">
        <v>89</v>
      </c>
    </row>
    <row r="72" spans="1:6" s="21" customFormat="1" ht="85.5" customHeight="1" x14ac:dyDescent="0.2">
      <c r="A72" s="63" t="s">
        <v>76</v>
      </c>
      <c r="B72" s="86" t="s">
        <v>133</v>
      </c>
      <c r="C72" s="22" t="s">
        <v>72</v>
      </c>
      <c r="D72" s="22" t="s">
        <v>71</v>
      </c>
      <c r="E72" s="29"/>
      <c r="F72" s="39" t="s">
        <v>89</v>
      </c>
    </row>
    <row r="73" spans="1:6" s="21" customFormat="1" ht="60.75" customHeight="1" x14ac:dyDescent="0.2">
      <c r="A73" s="63" t="s">
        <v>77</v>
      </c>
      <c r="B73" s="74" t="s">
        <v>65</v>
      </c>
      <c r="C73" s="22" t="s">
        <v>119</v>
      </c>
      <c r="D73" s="22" t="s">
        <v>32</v>
      </c>
      <c r="E73" s="64"/>
      <c r="F73" s="39" t="s">
        <v>89</v>
      </c>
    </row>
    <row r="74" spans="1:6" s="21" customFormat="1" ht="133.5" customHeight="1" thickBot="1" x14ac:dyDescent="0.25">
      <c r="A74" s="63" t="s">
        <v>78</v>
      </c>
      <c r="B74" s="74" t="s">
        <v>74</v>
      </c>
      <c r="C74" s="22" t="s">
        <v>75</v>
      </c>
      <c r="D74" s="22" t="s">
        <v>70</v>
      </c>
      <c r="E74" s="29"/>
      <c r="F74" s="39" t="s">
        <v>89</v>
      </c>
    </row>
    <row r="75" spans="1:6" s="21" customFormat="1" ht="23.25" customHeight="1" x14ac:dyDescent="0.2">
      <c r="A75" s="80" t="s">
        <v>56</v>
      </c>
      <c r="B75" s="81"/>
      <c r="C75" s="82"/>
      <c r="D75" s="82"/>
      <c r="E75" s="81"/>
      <c r="F75" s="83"/>
    </row>
    <row r="76" spans="1:6" s="21" customFormat="1" ht="93.75" customHeight="1" x14ac:dyDescent="0.2">
      <c r="A76" s="63" t="s">
        <v>57</v>
      </c>
      <c r="B76" s="46" t="s">
        <v>85</v>
      </c>
      <c r="C76" s="22" t="s">
        <v>33</v>
      </c>
      <c r="D76" s="49" t="s">
        <v>70</v>
      </c>
      <c r="E76" s="29"/>
      <c r="F76" s="39" t="s">
        <v>90</v>
      </c>
    </row>
    <row r="77" spans="1:6" ht="91.5" customHeight="1" x14ac:dyDescent="0.2">
      <c r="A77" s="63" t="s">
        <v>58</v>
      </c>
      <c r="B77" s="46" t="s">
        <v>86</v>
      </c>
      <c r="C77" s="22" t="s">
        <v>120</v>
      </c>
      <c r="D77" s="49" t="s">
        <v>24</v>
      </c>
      <c r="E77" s="29"/>
      <c r="F77" s="39" t="s">
        <v>91</v>
      </c>
    </row>
    <row r="78" spans="1:6" ht="89.25" customHeight="1" thickBot="1" x14ac:dyDescent="0.25">
      <c r="A78" s="75" t="s">
        <v>59</v>
      </c>
      <c r="B78" s="87" t="s">
        <v>87</v>
      </c>
      <c r="C78" s="85" t="s">
        <v>121</v>
      </c>
      <c r="D78" s="85" t="s">
        <v>23</v>
      </c>
      <c r="E78" s="92"/>
      <c r="F78" s="88" t="s">
        <v>90</v>
      </c>
    </row>
  </sheetData>
  <mergeCells count="3">
    <mergeCell ref="A8:F24"/>
    <mergeCell ref="A29:F29"/>
    <mergeCell ref="A35:F36"/>
  </mergeCells>
  <phoneticPr fontId="3" type="noConversion"/>
  <printOptions horizontalCentered="1" verticalCentered="1"/>
  <pageMargins left="0.35433070866141736" right="0.31496062992125984" top="0.74803149606299213" bottom="0.74803149606299213" header="0.31496062992125984" footer="0.27559055118110237"/>
  <pageSetup paperSize="8" scale="73" fitToHeight="0" orientation="landscape" r:id="rId1"/>
  <headerFooter alignWithMargins="0">
    <oddHeader xml:space="preserve">&amp;LCommune de Sainte Foy Tarentaise&amp;RTravaux de protection des hameaux du Miroir et de la Masure contre les chutes de blocs
</oddHeader>
    <oddFooter>&amp;LDCE -  Bordereau des Prix&amp;R&amp;P/&amp;N</oddFooter>
  </headerFooter>
  <rowBreaks count="6" manualBreakCount="6">
    <brk id="38" max="16383" man="1"/>
    <brk id="43" max="5" man="1"/>
    <brk id="50" max="5" man="1"/>
    <brk id="57" max="5" man="1"/>
    <brk id="64" max="5" man="1"/>
    <brk id="71" max="5"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91"/>
  <sheetViews>
    <sheetView view="pageLayout" topLeftCell="A78" zoomScale="85" zoomScaleNormal="85" zoomScaleSheetLayoutView="55" zoomScalePageLayoutView="85" workbookViewId="0">
      <selection activeCell="D47" sqref="D47"/>
    </sheetView>
  </sheetViews>
  <sheetFormatPr baseColWidth="10" defaultColWidth="11.42578125" defaultRowHeight="12.75" x14ac:dyDescent="0.2"/>
  <cols>
    <col min="1" max="1" width="5.42578125" style="4" customWidth="1"/>
    <col min="2" max="2" width="104.85546875" bestFit="1" customWidth="1"/>
    <col min="3" max="3" width="15.28515625" style="24" customWidth="1"/>
    <col min="4" max="4" width="16.7109375" customWidth="1"/>
    <col min="5" max="5" width="11.28515625" style="12" customWidth="1"/>
    <col min="6" max="6" width="23.28515625" bestFit="1" customWidth="1"/>
  </cols>
  <sheetData>
    <row r="1" spans="1:6" x14ac:dyDescent="0.2">
      <c r="D1" s="4"/>
      <c r="E1" s="9"/>
    </row>
    <row r="2" spans="1:6" x14ac:dyDescent="0.2">
      <c r="D2" s="4"/>
      <c r="E2" s="9"/>
    </row>
    <row r="3" spans="1:6" x14ac:dyDescent="0.2">
      <c r="D3" s="4"/>
      <c r="E3" s="9"/>
    </row>
    <row r="4" spans="1:6" x14ac:dyDescent="0.2">
      <c r="D4" s="4"/>
      <c r="E4" s="9"/>
    </row>
    <row r="5" spans="1:6" x14ac:dyDescent="0.2">
      <c r="D5" s="4"/>
      <c r="E5" s="9"/>
    </row>
    <row r="6" spans="1:6" x14ac:dyDescent="0.2">
      <c r="D6" s="4"/>
      <c r="E6" s="9"/>
    </row>
    <row r="7" spans="1:6" x14ac:dyDescent="0.2">
      <c r="D7" s="4"/>
      <c r="E7" s="9"/>
    </row>
    <row r="8" spans="1:6" ht="12.75" customHeight="1" x14ac:dyDescent="0.2">
      <c r="A8" s="93" t="s">
        <v>12</v>
      </c>
      <c r="B8" s="93"/>
      <c r="C8" s="93"/>
      <c r="D8" s="93"/>
      <c r="E8" s="93"/>
      <c r="F8" s="93"/>
    </row>
    <row r="9" spans="1:6" x14ac:dyDescent="0.2">
      <c r="A9" s="93"/>
      <c r="B9" s="93"/>
      <c r="C9" s="93"/>
      <c r="D9" s="93"/>
      <c r="E9" s="93"/>
      <c r="F9" s="93"/>
    </row>
    <row r="10" spans="1:6" x14ac:dyDescent="0.2">
      <c r="A10" s="93"/>
      <c r="B10" s="93"/>
      <c r="C10" s="93"/>
      <c r="D10" s="93"/>
      <c r="E10" s="93"/>
      <c r="F10" s="93"/>
    </row>
    <row r="11" spans="1:6" x14ac:dyDescent="0.2">
      <c r="A11" s="93"/>
      <c r="B11" s="93"/>
      <c r="C11" s="93"/>
      <c r="D11" s="93"/>
      <c r="E11" s="93"/>
      <c r="F11" s="93"/>
    </row>
    <row r="12" spans="1:6" x14ac:dyDescent="0.2">
      <c r="A12" s="93"/>
      <c r="B12" s="93"/>
      <c r="C12" s="93"/>
      <c r="D12" s="93"/>
      <c r="E12" s="93"/>
      <c r="F12" s="93"/>
    </row>
    <row r="13" spans="1:6" x14ac:dyDescent="0.2">
      <c r="A13" s="93"/>
      <c r="B13" s="93"/>
      <c r="C13" s="93"/>
      <c r="D13" s="93"/>
      <c r="E13" s="93"/>
      <c r="F13" s="93"/>
    </row>
    <row r="14" spans="1:6" x14ac:dyDescent="0.2">
      <c r="A14" s="93"/>
      <c r="B14" s="93"/>
      <c r="C14" s="93"/>
      <c r="D14" s="93"/>
      <c r="E14" s="93"/>
      <c r="F14" s="93"/>
    </row>
    <row r="15" spans="1:6" x14ac:dyDescent="0.2">
      <c r="A15" s="93"/>
      <c r="B15" s="93"/>
      <c r="C15" s="93"/>
      <c r="D15" s="93"/>
      <c r="E15" s="93"/>
      <c r="F15" s="93"/>
    </row>
    <row r="16" spans="1:6" x14ac:dyDescent="0.2">
      <c r="A16" s="93"/>
      <c r="B16" s="93"/>
      <c r="C16" s="93"/>
      <c r="D16" s="93"/>
      <c r="E16" s="93"/>
      <c r="F16" s="93"/>
    </row>
    <row r="17" spans="1:6" x14ac:dyDescent="0.2">
      <c r="A17" s="93"/>
      <c r="B17" s="93"/>
      <c r="C17" s="93"/>
      <c r="D17" s="93"/>
      <c r="E17" s="93"/>
      <c r="F17" s="93"/>
    </row>
    <row r="18" spans="1:6" ht="30" customHeight="1" x14ac:dyDescent="0.2">
      <c r="A18" s="93"/>
      <c r="B18" s="93"/>
      <c r="C18" s="93"/>
      <c r="D18" s="93"/>
      <c r="E18" s="93"/>
      <c r="F18" s="93"/>
    </row>
    <row r="19" spans="1:6" x14ac:dyDescent="0.2">
      <c r="D19" s="4"/>
      <c r="E19" s="9"/>
    </row>
    <row r="20" spans="1:6" x14ac:dyDescent="0.2">
      <c r="D20" s="4"/>
      <c r="E20" s="9"/>
    </row>
    <row r="21" spans="1:6" ht="18.75" x14ac:dyDescent="0.3">
      <c r="A21" s="8" t="s">
        <v>2</v>
      </c>
      <c r="B21" s="1"/>
      <c r="D21" s="4"/>
      <c r="E21" s="9"/>
    </row>
    <row r="22" spans="1:6" ht="13.5" thickBot="1" x14ac:dyDescent="0.25">
      <c r="D22" s="4"/>
      <c r="E22" s="9"/>
    </row>
    <row r="23" spans="1:6" x14ac:dyDescent="0.2">
      <c r="A23" s="5"/>
      <c r="B23" s="2"/>
      <c r="C23" s="25"/>
      <c r="D23" s="5"/>
      <c r="E23" s="10"/>
      <c r="F23" s="2"/>
    </row>
    <row r="24" spans="1:6" ht="28.15" customHeight="1" x14ac:dyDescent="0.2">
      <c r="A24" s="99" t="s">
        <v>22</v>
      </c>
      <c r="B24" s="100"/>
      <c r="C24" s="100"/>
      <c r="D24" s="100"/>
      <c r="E24" s="100"/>
      <c r="F24" s="100"/>
    </row>
    <row r="25" spans="1:6" ht="153" customHeight="1" thickBot="1" x14ac:dyDescent="0.25">
      <c r="A25" s="6"/>
      <c r="B25" s="3"/>
      <c r="C25" s="26"/>
      <c r="D25" s="6"/>
      <c r="E25" s="11"/>
      <c r="F25" s="3"/>
    </row>
    <row r="26" spans="1:6" x14ac:dyDescent="0.2">
      <c r="D26" s="4"/>
      <c r="E26" s="9"/>
    </row>
    <row r="27" spans="1:6" ht="18.75" x14ac:dyDescent="0.3">
      <c r="A27" s="8" t="s">
        <v>3</v>
      </c>
      <c r="B27" s="1"/>
      <c r="D27" s="4"/>
      <c r="E27" s="9"/>
    </row>
    <row r="28" spans="1:6" ht="13.5" thickBot="1" x14ac:dyDescent="0.25">
      <c r="D28" s="4"/>
      <c r="E28" s="9"/>
    </row>
    <row r="29" spans="1:6" x14ac:dyDescent="0.2">
      <c r="A29" s="5"/>
      <c r="B29" s="2"/>
      <c r="C29" s="25"/>
      <c r="D29" s="5"/>
      <c r="E29" s="10"/>
      <c r="F29" s="2"/>
    </row>
    <row r="30" spans="1:6" ht="20.100000000000001" customHeight="1" x14ac:dyDescent="0.2">
      <c r="A30" s="96" t="s">
        <v>132</v>
      </c>
      <c r="B30" s="96"/>
      <c r="C30" s="96"/>
      <c r="D30" s="96"/>
      <c r="E30" s="96"/>
      <c r="F30" s="96"/>
    </row>
    <row r="31" spans="1:6" ht="76.5" customHeight="1" thickBot="1" x14ac:dyDescent="0.25">
      <c r="A31" s="96"/>
      <c r="B31" s="96"/>
      <c r="C31" s="96"/>
      <c r="D31" s="96"/>
      <c r="E31" s="96"/>
      <c r="F31" s="96"/>
    </row>
    <row r="32" spans="1:6" ht="277.5" customHeight="1" x14ac:dyDescent="0.2">
      <c r="A32" s="5"/>
      <c r="B32" s="2"/>
      <c r="C32" s="25"/>
      <c r="D32" s="5"/>
      <c r="E32" s="10"/>
      <c r="F32" s="2"/>
    </row>
    <row r="33" spans="1:6" ht="13.9" customHeight="1" thickBot="1" x14ac:dyDescent="0.25"/>
    <row r="34" spans="1:6" ht="18.75" thickBot="1" x14ac:dyDescent="0.25">
      <c r="A34" s="101" t="s">
        <v>10</v>
      </c>
      <c r="B34" s="102"/>
      <c r="C34" s="102"/>
      <c r="D34" s="102"/>
      <c r="E34" s="102"/>
      <c r="F34" s="103"/>
    </row>
    <row r="35" spans="1:6" ht="33.75" customHeight="1" x14ac:dyDescent="0.2">
      <c r="A35" s="13" t="s">
        <v>0</v>
      </c>
      <c r="B35" s="14" t="s">
        <v>1</v>
      </c>
      <c r="C35" s="14" t="s">
        <v>5</v>
      </c>
      <c r="D35" s="15" t="s">
        <v>4</v>
      </c>
      <c r="E35" s="16" t="s">
        <v>8</v>
      </c>
      <c r="F35" s="17" t="s">
        <v>9</v>
      </c>
    </row>
    <row r="36" spans="1:6" ht="22.5" customHeight="1" thickBot="1" x14ac:dyDescent="0.25">
      <c r="A36" s="108" t="s">
        <v>16</v>
      </c>
      <c r="B36" s="109"/>
      <c r="C36" s="109"/>
      <c r="D36" s="109"/>
      <c r="E36" s="109"/>
      <c r="F36" s="110"/>
    </row>
    <row r="37" spans="1:6" ht="18" customHeight="1" x14ac:dyDescent="0.2">
      <c r="A37" s="47"/>
      <c r="B37" s="41" t="s">
        <v>26</v>
      </c>
      <c r="C37" s="42"/>
      <c r="D37" s="43"/>
      <c r="E37" s="59"/>
      <c r="F37" s="48"/>
    </row>
    <row r="38" spans="1:6" ht="18" customHeight="1" x14ac:dyDescent="0.2">
      <c r="A38" s="49" t="s">
        <v>27</v>
      </c>
      <c r="B38" s="7" t="str">
        <f>VLOOKUP(A38,' BPU_à remplir'!$A$41:$F$80,3,FALSE)</f>
        <v>Documents préparatoires</v>
      </c>
      <c r="C38" s="27" t="str">
        <f>VLOOKUP(A38,' BPU_à remplir'!$A$41:$F$80,4,FALSE)</f>
        <v>forfait</v>
      </c>
      <c r="D38" s="29">
        <f>VLOOKUP(A38,' BPU_à remplir'!$A$41:$F$80,5,FALSE)</f>
        <v>0</v>
      </c>
      <c r="E38" s="60">
        <v>1</v>
      </c>
      <c r="F38" s="50">
        <f t="shared" ref="F38:F58" si="0">D38*E38</f>
        <v>0</v>
      </c>
    </row>
    <row r="39" spans="1:6" ht="18" customHeight="1" x14ac:dyDescent="0.2">
      <c r="A39" s="49" t="s">
        <v>122</v>
      </c>
      <c r="B39" s="7" t="str">
        <f>VLOOKUP(A39,' BPU_à remplir'!$A$41:$F$80,3,FALSE)</f>
        <v xml:space="preserve">Intallation générale du chantier </v>
      </c>
      <c r="C39" s="27" t="str">
        <f>VLOOKUP(A39,' BPU_à remplir'!$A$41:$F$80,4,FALSE)</f>
        <v>forfait</v>
      </c>
      <c r="D39" s="29">
        <f>VLOOKUP(A39,' BPU_à remplir'!$A$41:$F$80,5,FALSE)</f>
        <v>0</v>
      </c>
      <c r="E39" s="60">
        <v>1</v>
      </c>
      <c r="F39" s="50">
        <f t="shared" si="0"/>
        <v>0</v>
      </c>
    </row>
    <row r="40" spans="1:6" ht="18" customHeight="1" x14ac:dyDescent="0.2">
      <c r="A40" s="49" t="s">
        <v>25</v>
      </c>
      <c r="B40" s="7" t="str">
        <f>VLOOKUP(A40,' BPU_à remplir'!$A$41:$F$80,3,FALSE)</f>
        <v>Piquetage des travaux actifs</v>
      </c>
      <c r="C40" s="27" t="str">
        <f>VLOOKUP(A40,' BPU_à remplir'!$A$41:$F$80,4,FALSE)</f>
        <v>forfait</v>
      </c>
      <c r="D40" s="29">
        <f>VLOOKUP(A40,' BPU_à remplir'!$A$41:$F$80,5,FALSE)</f>
        <v>0</v>
      </c>
      <c r="E40" s="60">
        <v>1</v>
      </c>
      <c r="F40" s="50">
        <f t="shared" si="0"/>
        <v>0</v>
      </c>
    </row>
    <row r="41" spans="1:6" ht="18" customHeight="1" x14ac:dyDescent="0.2">
      <c r="A41" s="49" t="s">
        <v>35</v>
      </c>
      <c r="B41" s="7" t="str">
        <f>VLOOKUP(A41,' BPU_à remplir'!$A$41:$F$80,3,FALSE)</f>
        <v>Etudes d'exécution - écrans pare blocs Miroir et Masure</v>
      </c>
      <c r="C41" s="27" t="str">
        <f>VLOOKUP(A41,' BPU_à remplir'!$A$41:$F$80,4,FALSE)</f>
        <v>forfait</v>
      </c>
      <c r="D41" s="29">
        <f>VLOOKUP(A41,' BPU_à remplir'!$A$41:$F$80,5,FALSE)</f>
        <v>0</v>
      </c>
      <c r="E41" s="60">
        <v>1</v>
      </c>
      <c r="F41" s="50">
        <f t="shared" si="0"/>
        <v>0</v>
      </c>
    </row>
    <row r="42" spans="1:6" ht="18" customHeight="1" x14ac:dyDescent="0.2">
      <c r="A42" s="51"/>
      <c r="B42" s="34" t="s">
        <v>31</v>
      </c>
      <c r="C42" s="35"/>
      <c r="D42" s="36"/>
      <c r="E42" s="61"/>
      <c r="F42" s="52"/>
    </row>
    <row r="43" spans="1:6" ht="18" customHeight="1" x14ac:dyDescent="0.2">
      <c r="A43" s="49" t="s">
        <v>142</v>
      </c>
      <c r="B43" s="7" t="str">
        <f>VLOOKUP(A43,' BPU_à remplir'!$A$41:$F$80,3,FALSE)</f>
        <v>Traitement de la végétation dont déboisement- secteur Miroir, ligne A et B</v>
      </c>
      <c r="C43" s="27" t="str">
        <f>VLOOKUP(A43,' BPU_à remplir'!$A$41:$F$80,4,FALSE)</f>
        <v>forfait</v>
      </c>
      <c r="D43" s="29">
        <f>VLOOKUP(A43,' BPU_à remplir'!$A$41:$F$80,5,FALSE)</f>
        <v>0</v>
      </c>
      <c r="E43" s="60">
        <v>1</v>
      </c>
      <c r="F43" s="50">
        <f t="shared" si="0"/>
        <v>0</v>
      </c>
    </row>
    <row r="44" spans="1:6" ht="18" customHeight="1" x14ac:dyDescent="0.2">
      <c r="A44" s="49" t="s">
        <v>143</v>
      </c>
      <c r="B44" s="7" t="str">
        <f>VLOOKUP(A44,' BPU_à remplir'!$A$41:$F$80,3,FALSE)</f>
        <v>Traitement de la végétation dont déboisement- secteur Miroir, ligne C</v>
      </c>
      <c r="C44" s="27" t="str">
        <f>VLOOKUP(A44,' BPU_à remplir'!$A$41:$F$80,4,FALSE)</f>
        <v>forfait</v>
      </c>
      <c r="D44" s="29">
        <f>VLOOKUP(A44,' BPU_à remplir'!$A$41:$F$80,5,FALSE)</f>
        <v>0</v>
      </c>
      <c r="E44" s="60">
        <v>1</v>
      </c>
      <c r="F44" s="50">
        <f t="shared" ref="F44" si="1">D44*E44</f>
        <v>0</v>
      </c>
    </row>
    <row r="45" spans="1:6" ht="18" customHeight="1" x14ac:dyDescent="0.2">
      <c r="A45" s="49" t="s">
        <v>46</v>
      </c>
      <c r="B45" s="7" t="str">
        <f>VLOOKUP(A45,' BPU_à remplir'!$A$41:$F$80,3,FALSE)</f>
        <v>Sécurisation provisoire pour les travaux d'installation d'écrans pare-blocs</v>
      </c>
      <c r="C45" s="27" t="str">
        <f>VLOOKUP(A45,' BPU_à remplir'!$A$41:$F$80,4,FALSE)</f>
        <v>m</v>
      </c>
      <c r="D45" s="29">
        <f>VLOOKUP(A45,' BPU_à remplir'!$A$41:$F$80,5,FALSE)</f>
        <v>0</v>
      </c>
      <c r="E45" s="60">
        <v>300</v>
      </c>
      <c r="F45" s="50">
        <f t="shared" si="0"/>
        <v>0</v>
      </c>
    </row>
    <row r="46" spans="1:6" ht="18" customHeight="1" x14ac:dyDescent="0.2">
      <c r="A46" s="49" t="s">
        <v>50</v>
      </c>
      <c r="B46" s="7" t="str">
        <f>VLOOKUP(A46,' BPU_à remplir'!$A$41:$F$80,3,FALSE)</f>
        <v>Terrassement à la pelle araignée pour implantation des écrans</v>
      </c>
      <c r="C46" s="27" t="str">
        <f>VLOOKUP(A46,' BPU_à remplir'!$A$41:$F$80,4,FALSE)</f>
        <v>heure</v>
      </c>
      <c r="D46" s="29">
        <f>VLOOKUP(A46,' BPU_à remplir'!$A$41:$F$80,5,FALSE)</f>
        <v>0</v>
      </c>
      <c r="E46" s="60">
        <v>16</v>
      </c>
      <c r="F46" s="50">
        <f t="shared" si="0"/>
        <v>0</v>
      </c>
    </row>
    <row r="47" spans="1:6" ht="18" customHeight="1" x14ac:dyDescent="0.2">
      <c r="A47" s="49" t="s">
        <v>17</v>
      </c>
      <c r="B47" s="7" t="str">
        <f>VLOOKUP(A47,' BPU_à remplir'!$A$41:$F$80,3,FALSE)</f>
        <v>Barrière grillagée</v>
      </c>
      <c r="C47" s="27" t="str">
        <f>VLOOKUP(A47,' BPU_à remplir'!$A$41:$F$80,4,FALSE)</f>
        <v>m</v>
      </c>
      <c r="D47" s="29">
        <f>VLOOKUP(A47,' BPU_à remplir'!$A$41:$F$80,5,FALSE)</f>
        <v>0</v>
      </c>
      <c r="E47" s="60">
        <v>10</v>
      </c>
      <c r="F47" s="50">
        <f t="shared" si="0"/>
        <v>0</v>
      </c>
    </row>
    <row r="48" spans="1:6" ht="18" customHeight="1" x14ac:dyDescent="0.2">
      <c r="A48" s="49" t="s">
        <v>53</v>
      </c>
      <c r="B48" s="7" t="str">
        <f>VLOOKUP(A48,' BPU_à remplir'!$A$41:$F$80,3,FALSE)</f>
        <v xml:space="preserve"> Kit d'écran pare-blocs testé selon EAD n°340059-00-106, de catégorie A classe VIII (5000 kJ et 7m de hauteur minimum)</v>
      </c>
      <c r="C48" s="27" t="str">
        <f>VLOOKUP(A48,' BPU_à remplir'!$A$41:$F$80,4,FALSE)</f>
        <v>m</v>
      </c>
      <c r="D48" s="29">
        <f>VLOOKUP(A48,' BPU_à remplir'!$A$41:$F$80,5,FALSE)</f>
        <v>0</v>
      </c>
      <c r="E48" s="60">
        <v>310</v>
      </c>
      <c r="F48" s="50">
        <f t="shared" si="0"/>
        <v>0</v>
      </c>
    </row>
    <row r="49" spans="1:6" ht="18" customHeight="1" x14ac:dyDescent="0.2">
      <c r="A49" s="49" t="s">
        <v>79</v>
      </c>
      <c r="B49" s="7" t="str">
        <f>VLOOKUP(A49,' BPU_à remplir'!$A$41:$F$80,3,FALSE)</f>
        <v>Poteau partage pour écrans 5000 kJ</v>
      </c>
      <c r="C49" s="27" t="str">
        <f>VLOOKUP(A49,' BPU_à remplir'!$A$41:$F$80,4,FALSE)</f>
        <v>unité</v>
      </c>
      <c r="D49" s="29">
        <f>VLOOKUP(A49,' BPU_à remplir'!$A$41:$F$80,5,FALSE)</f>
        <v>0</v>
      </c>
      <c r="E49" s="60">
        <v>1</v>
      </c>
      <c r="F49" s="50">
        <f t="shared" si="0"/>
        <v>0</v>
      </c>
    </row>
    <row r="50" spans="1:6" ht="18" customHeight="1" x14ac:dyDescent="0.2">
      <c r="A50" s="49" t="s">
        <v>81</v>
      </c>
      <c r="B50" s="7" t="str">
        <f>VLOOKUP(A50,' BPU_à remplir'!$A$41:$F$80,3,FALSE)</f>
        <v>Bavette d'écrans pare blocs de classe VIII pour creux topographiques supérieurs à 30 cm</v>
      </c>
      <c r="C50" s="27" t="str">
        <f>VLOOKUP(A50,' BPU_à remplir'!$A$41:$F$80,4,FALSE)</f>
        <v>m2</v>
      </c>
      <c r="D50" s="29">
        <f>VLOOKUP(A50,' BPU_à remplir'!$A$41:$F$80,5,FALSE)</f>
        <v>0</v>
      </c>
      <c r="E50" s="60">
        <v>40</v>
      </c>
      <c r="F50" s="50">
        <f t="shared" si="0"/>
        <v>0</v>
      </c>
    </row>
    <row r="51" spans="1:6" ht="18" customHeight="1" x14ac:dyDescent="0.2">
      <c r="A51" s="49" t="s">
        <v>134</v>
      </c>
      <c r="B51" s="7" t="str">
        <f>VLOOKUP(A51,' BPU_à remplir'!$A$41:$F$80,3,FALSE)</f>
        <v>Grillage pour irrégularités topographiques (&lt;30 cm)</v>
      </c>
      <c r="C51" s="27" t="str">
        <f>VLOOKUP(A51,' BPU_à remplir'!$A$41:$F$80,4,FALSE)</f>
        <v>m2</v>
      </c>
      <c r="D51" s="29">
        <f>VLOOKUP(A51,' BPU_à remplir'!$A$41:$F$80,5,FALSE)</f>
        <v>0</v>
      </c>
      <c r="E51" s="60">
        <v>40</v>
      </c>
      <c r="F51" s="50">
        <f t="shared" ref="F51" si="2">D51*E51</f>
        <v>0</v>
      </c>
    </row>
    <row r="52" spans="1:6" ht="18" customHeight="1" x14ac:dyDescent="0.2">
      <c r="A52" s="49" t="s">
        <v>55</v>
      </c>
      <c r="B52" s="7" t="str">
        <f>VLOOKUP(A52,' BPU_à remplir'!$A$41:$F$80,3,FALSE)</f>
        <v>Contrôle des produits de scellement</v>
      </c>
      <c r="C52" s="27" t="str">
        <f>VLOOKUP(A52,' BPU_à remplir'!$A$41:$F$80,4,FALSE)</f>
        <v>unité</v>
      </c>
      <c r="D52" s="29">
        <f>VLOOKUP(A52,' BPU_à remplir'!$A$41:$F$80,5,FALSE)</f>
        <v>0</v>
      </c>
      <c r="E52" s="60">
        <v>8</v>
      </c>
      <c r="F52" s="50">
        <f t="shared" si="0"/>
        <v>0</v>
      </c>
    </row>
    <row r="53" spans="1:6" ht="18" customHeight="1" x14ac:dyDescent="0.2">
      <c r="A53" s="49" t="s">
        <v>60</v>
      </c>
      <c r="B53" s="7" t="str">
        <f>VLOOKUP(A53,' BPU_à remplir'!$A$41:$F$80,3,FALSE)</f>
        <v>Essais de contrôle</v>
      </c>
      <c r="C53" s="27" t="str">
        <f>VLOOKUP(A53,' BPU_à remplir'!$A$41:$F$80,4,FALSE)</f>
        <v>unité</v>
      </c>
      <c r="D53" s="29">
        <f>VLOOKUP(A53,' BPU_à remplir'!$A$41:$F$80,5,FALSE)</f>
        <v>0</v>
      </c>
      <c r="E53" s="60">
        <v>4</v>
      </c>
      <c r="F53" s="50">
        <f t="shared" si="0"/>
        <v>0</v>
      </c>
    </row>
    <row r="54" spans="1:6" ht="18" customHeight="1" x14ac:dyDescent="0.2">
      <c r="A54" s="49" t="s">
        <v>57</v>
      </c>
      <c r="B54" s="7" t="str">
        <f>VLOOKUP(A54,' BPU_à remplir'!$A$41:$F$80,3,FALSE)</f>
        <v>Evacuation des matériaux stockés dans les écrans</v>
      </c>
      <c r="C54" s="27" t="str">
        <f>VLOOKUP(A54,' BPU_à remplir'!$A$41:$F$80,4,FALSE)</f>
        <v>m3</v>
      </c>
      <c r="D54" s="29">
        <f>VLOOKUP(A54,' BPU_à remplir'!$A$41:$F$80,5,FALSE)</f>
        <v>0</v>
      </c>
      <c r="E54" s="60">
        <v>20</v>
      </c>
      <c r="F54" s="50">
        <f t="shared" si="0"/>
        <v>0</v>
      </c>
    </row>
    <row r="55" spans="1:6" ht="18" customHeight="1" x14ac:dyDescent="0.2">
      <c r="A55" s="49" t="s">
        <v>58</v>
      </c>
      <c r="B55" s="7" t="str">
        <f>VLOOKUP(A55,' BPU_à remplir'!$A$41:$F$80,3,FALSE)</f>
        <v>Démantelement d'ouvrage existant</v>
      </c>
      <c r="C55" s="27" t="str">
        <f>VLOOKUP(A55,' BPU_à remplir'!$A$41:$F$80,4,FALSE)</f>
        <v>ml</v>
      </c>
      <c r="D55" s="29">
        <f>VLOOKUP(A55,' BPU_à remplir'!$A$41:$F$80,5,FALSE)</f>
        <v>0</v>
      </c>
      <c r="E55" s="60">
        <v>160</v>
      </c>
      <c r="F55" s="50">
        <f t="shared" si="0"/>
        <v>0</v>
      </c>
    </row>
    <row r="56" spans="1:6" ht="18" customHeight="1" x14ac:dyDescent="0.2">
      <c r="A56" s="49" t="s">
        <v>59</v>
      </c>
      <c r="B56" s="7" t="str">
        <f>VLOOKUP(A56,' BPU_à remplir'!$A$41:$F$80,3,FALSE)</f>
        <v>Réglage de nouvelle extrémité sur des ouvrages existants partiellement démontés</v>
      </c>
      <c r="C56" s="27" t="str">
        <f>VLOOKUP(A56,' BPU_à remplir'!$A$41:$F$80,4,FALSE)</f>
        <v>unité</v>
      </c>
      <c r="D56" s="29">
        <f>VLOOKUP(A56,' BPU_à remplir'!$A$41:$F$80,5,FALSE)</f>
        <v>0</v>
      </c>
      <c r="E56" s="60">
        <v>1</v>
      </c>
      <c r="F56" s="50">
        <f t="shared" si="0"/>
        <v>0</v>
      </c>
    </row>
    <row r="57" spans="1:6" ht="18" customHeight="1" x14ac:dyDescent="0.2">
      <c r="A57" s="49" t="s">
        <v>63</v>
      </c>
      <c r="B57" s="7" t="str">
        <f>VLOOKUP(A57,' BPU_à remplir'!$A$41:$F$80,3,FALSE)</f>
        <v>Ancrage de type barre - 25 mm</v>
      </c>
      <c r="C57" s="27" t="str">
        <f>VLOOKUP(A57,' BPU_à remplir'!$A$41:$F$80,4,FALSE)</f>
        <v>m</v>
      </c>
      <c r="D57" s="29">
        <f>VLOOKUP(A57,' BPU_à remplir'!$A$41:$F$80,5,FALSE)</f>
        <v>0</v>
      </c>
      <c r="E57" s="60">
        <v>6</v>
      </c>
      <c r="F57" s="50">
        <f t="shared" si="0"/>
        <v>0</v>
      </c>
    </row>
    <row r="58" spans="1:6" ht="18" customHeight="1" x14ac:dyDescent="0.2">
      <c r="A58" s="49" t="s">
        <v>127</v>
      </c>
      <c r="B58" s="7" t="str">
        <f>VLOOKUP(A58,' BPU_à remplir'!$A$41:$F$80,3,FALSE)</f>
        <v>Dossier de recollement et dossier de maintenance des ouvrages exécutés - écrans pare blocs du Miroir</v>
      </c>
      <c r="C58" s="27" t="str">
        <f>VLOOKUP(A58,' BPU_à remplir'!$A$41:$F$80,4,FALSE)</f>
        <v>forfait</v>
      </c>
      <c r="D58" s="29">
        <f>VLOOKUP(A58,' BPU_à remplir'!$A$41:$F$80,5,FALSE)</f>
        <v>0</v>
      </c>
      <c r="E58" s="60">
        <v>1</v>
      </c>
      <c r="F58" s="50">
        <f t="shared" si="0"/>
        <v>0</v>
      </c>
    </row>
    <row r="59" spans="1:6" ht="18" customHeight="1" x14ac:dyDescent="0.2">
      <c r="A59" s="51"/>
      <c r="B59" s="34" t="s">
        <v>30</v>
      </c>
      <c r="C59" s="35"/>
      <c r="D59" s="36"/>
      <c r="E59" s="61"/>
      <c r="F59" s="52"/>
    </row>
    <row r="60" spans="1:6" ht="18" customHeight="1" x14ac:dyDescent="0.2">
      <c r="A60" s="49" t="s">
        <v>44</v>
      </c>
      <c r="B60" s="7" t="str">
        <f>VLOOKUP(A60,' BPU_à remplir'!$A$41:$F$80,3,FALSE)</f>
        <v xml:space="preserve">Coupe épicéas - secteur Masure : </v>
      </c>
      <c r="C60" s="27" t="str">
        <f>VLOOKUP(A60,' BPU_à remplir'!$A$41:$F$80,4,FALSE)</f>
        <v>forfait</v>
      </c>
      <c r="D60" s="29">
        <f>VLOOKUP(A60,' BPU_à remplir'!$A$41:$F$80,5,FALSE)</f>
        <v>0</v>
      </c>
      <c r="E60" s="60">
        <v>1</v>
      </c>
      <c r="F60" s="50">
        <f t="shared" ref="F60:F67" si="3">D60*E60</f>
        <v>0</v>
      </c>
    </row>
    <row r="61" spans="1:6" ht="18" customHeight="1" x14ac:dyDescent="0.2">
      <c r="A61" s="49" t="s">
        <v>46</v>
      </c>
      <c r="B61" s="7" t="str">
        <f>VLOOKUP(A61,' BPU_à remplir'!$A$41:$F$80,3,FALSE)</f>
        <v>Sécurisation provisoire pour les travaux d'installation d'écrans pare-blocs</v>
      </c>
      <c r="C61" s="27" t="str">
        <f>VLOOKUP(A61,' BPU_à remplir'!$A$41:$F$80,4,FALSE)</f>
        <v>m</v>
      </c>
      <c r="D61" s="29">
        <f>VLOOKUP(A61,' BPU_à remplir'!$A$41:$F$80,5,FALSE)</f>
        <v>0</v>
      </c>
      <c r="E61" s="60">
        <v>90</v>
      </c>
      <c r="F61" s="50">
        <f t="shared" si="3"/>
        <v>0</v>
      </c>
    </row>
    <row r="62" spans="1:6" ht="18" customHeight="1" x14ac:dyDescent="0.2">
      <c r="A62" s="49" t="s">
        <v>18</v>
      </c>
      <c r="B62" s="7" t="str">
        <f>VLOOKUP(A62,' BPU_à remplir'!$A$41:$F$80,3,FALSE)</f>
        <v xml:space="preserve"> Kit d'écran pare-blocs testé selon EAD n°340059-00-106, de catégorie A classe II (500 kJ et 4m de hauteur minimum) </v>
      </c>
      <c r="C62" s="27" t="str">
        <f>VLOOKUP(A62,' BPU_à remplir'!$A$41:$F$80,4,FALSE)</f>
        <v>m</v>
      </c>
      <c r="D62" s="29">
        <f>VLOOKUP(A62,' BPU_à remplir'!$A$41:$F$80,5,FALSE)</f>
        <v>0</v>
      </c>
      <c r="E62" s="60">
        <v>80</v>
      </c>
      <c r="F62" s="50">
        <f t="shared" si="3"/>
        <v>0</v>
      </c>
    </row>
    <row r="63" spans="1:6" ht="18" customHeight="1" x14ac:dyDescent="0.2">
      <c r="A63" s="49" t="s">
        <v>80</v>
      </c>
      <c r="B63" s="7" t="str">
        <f>VLOOKUP(A63,' BPU_à remplir'!$A$41:$F$80,3,FALSE)</f>
        <v>Bavette d'écrans pare blocs de classe II pour creux topographiques supérieurs à 30 cm</v>
      </c>
      <c r="C63" s="27" t="str">
        <f>VLOOKUP(A63,' BPU_à remplir'!$A$41:$F$80,4,FALSE)</f>
        <v>m2</v>
      </c>
      <c r="D63" s="29">
        <f>VLOOKUP(A63,' BPU_à remplir'!$A$41:$F$80,5,FALSE)</f>
        <v>0</v>
      </c>
      <c r="E63" s="60">
        <v>20</v>
      </c>
      <c r="F63" s="50">
        <f t="shared" si="3"/>
        <v>0</v>
      </c>
    </row>
    <row r="64" spans="1:6" ht="18" customHeight="1" x14ac:dyDescent="0.2">
      <c r="A64" s="49" t="s">
        <v>134</v>
      </c>
      <c r="B64" s="7" t="str">
        <f>VLOOKUP(A64,' BPU_à remplir'!$A$41:$F$80,3,FALSE)</f>
        <v>Grillage pour irrégularités topographiques (&lt;30 cm)</v>
      </c>
      <c r="C64" s="27" t="str">
        <f>VLOOKUP(A64,' BPU_à remplir'!$A$41:$F$80,4,FALSE)</f>
        <v>m2</v>
      </c>
      <c r="D64" s="29">
        <f>VLOOKUP(A64,' BPU_à remplir'!$A$41:$F$80,5,FALSE)</f>
        <v>0</v>
      </c>
      <c r="E64" s="60">
        <v>20</v>
      </c>
      <c r="F64" s="50">
        <f t="shared" ref="F64" si="4">D64*E64</f>
        <v>0</v>
      </c>
    </row>
    <row r="65" spans="1:6" ht="18" customHeight="1" x14ac:dyDescent="0.2">
      <c r="A65" s="49" t="s">
        <v>55</v>
      </c>
      <c r="B65" s="7" t="str">
        <f>VLOOKUP(A65,' BPU_à remplir'!$A$41:$F$80,3,FALSE)</f>
        <v>Contrôle des produits de scellement</v>
      </c>
      <c r="C65" s="27" t="str">
        <f>VLOOKUP(A65,' BPU_à remplir'!$A$41:$F$80,4,FALSE)</f>
        <v>unité</v>
      </c>
      <c r="D65" s="29">
        <f>VLOOKUP(A65,' BPU_à remplir'!$A$41:$F$80,5,FALSE)</f>
        <v>0</v>
      </c>
      <c r="E65" s="60">
        <v>2</v>
      </c>
      <c r="F65" s="50">
        <f t="shared" si="3"/>
        <v>0</v>
      </c>
    </row>
    <row r="66" spans="1:6" ht="18" customHeight="1" x14ac:dyDescent="0.2">
      <c r="A66" s="49" t="s">
        <v>60</v>
      </c>
      <c r="B66" s="7" t="str">
        <f>VLOOKUP(A66,' BPU_à remplir'!$A$41:$F$80,3,FALSE)</f>
        <v>Essais de contrôle</v>
      </c>
      <c r="C66" s="27" t="str">
        <f>VLOOKUP(A66,' BPU_à remplir'!$A$41:$F$80,4,FALSE)</f>
        <v>unité</v>
      </c>
      <c r="D66" s="29">
        <f>VLOOKUP(A66,' BPU_à remplir'!$A$41:$F$80,5,FALSE)</f>
        <v>0</v>
      </c>
      <c r="E66" s="60">
        <v>2</v>
      </c>
      <c r="F66" s="50">
        <f t="shared" si="3"/>
        <v>0</v>
      </c>
    </row>
    <row r="67" spans="1:6" ht="18" customHeight="1" x14ac:dyDescent="0.2">
      <c r="A67" s="49" t="s">
        <v>128</v>
      </c>
      <c r="B67" s="7" t="str">
        <f>VLOOKUP(A67,' BPU_à remplir'!$A$41:$F$80,3,FALSE)</f>
        <v>Dossier de recollement et dossier de maintenance des ouvrages exécutés - écrans pare blocs de la Masure</v>
      </c>
      <c r="C67" s="27" t="str">
        <f>VLOOKUP(A67,' BPU_à remplir'!$A$41:$F$80,4,FALSE)</f>
        <v>forfait</v>
      </c>
      <c r="D67" s="29">
        <f>VLOOKUP(A67,' BPU_à remplir'!$A$41:$F$80,5,FALSE)</f>
        <v>0</v>
      </c>
      <c r="E67" s="60">
        <v>1</v>
      </c>
      <c r="F67" s="50">
        <f t="shared" si="3"/>
        <v>0</v>
      </c>
    </row>
    <row r="68" spans="1:6" ht="18" customHeight="1" x14ac:dyDescent="0.2">
      <c r="A68" s="51"/>
      <c r="B68" s="34" t="s">
        <v>73</v>
      </c>
      <c r="C68" s="35"/>
      <c r="D68" s="36"/>
      <c r="E68" s="61"/>
      <c r="F68" s="52"/>
    </row>
    <row r="69" spans="1:6" ht="18" customHeight="1" x14ac:dyDescent="0.2">
      <c r="A69" s="49" t="s">
        <v>123</v>
      </c>
      <c r="B69" s="7" t="str">
        <f>VLOOKUP(A69,' BPU_à remplir'!$A$41:$F$80,3,FALSE)</f>
        <v>Installation spécifique, pour travaux actifs, par site, transfert héliporté entre poste</v>
      </c>
      <c r="C69" s="27" t="str">
        <f>VLOOKUP(A69,' BPU_à remplir'!$A$41:$F$80,4,FALSE)</f>
        <v>unité</v>
      </c>
      <c r="D69" s="29">
        <f>VLOOKUP(A69,' BPU_à remplir'!$A$41:$F$80,5,FALSE)</f>
        <v>0</v>
      </c>
      <c r="E69" s="60">
        <v>44</v>
      </c>
      <c r="F69" s="50">
        <f t="shared" ref="F69:F80" si="5">D69*E69</f>
        <v>0</v>
      </c>
    </row>
    <row r="70" spans="1:6" ht="18" customHeight="1" x14ac:dyDescent="0.2">
      <c r="A70" s="49" t="s">
        <v>124</v>
      </c>
      <c r="B70" s="7" t="str">
        <f>VLOOKUP(A70,' BPU_à remplir'!$A$41:$F$80,3,FALSE)</f>
        <v>Installation spécifique, pour travaux actifs, par site, transfert "terrestre" entre poste</v>
      </c>
      <c r="C70" s="27" t="str">
        <f>VLOOKUP(A70,' BPU_à remplir'!$A$41:$F$80,4,FALSE)</f>
        <v>unité</v>
      </c>
      <c r="D70" s="29">
        <f>VLOOKUP(A70,' BPU_à remplir'!$A$41:$F$80,5,FALSE)</f>
        <v>0</v>
      </c>
      <c r="E70" s="60">
        <v>12</v>
      </c>
      <c r="F70" s="50">
        <f t="shared" si="5"/>
        <v>0</v>
      </c>
    </row>
    <row r="71" spans="1:6" ht="18" customHeight="1" x14ac:dyDescent="0.2">
      <c r="A71" s="49" t="s">
        <v>21</v>
      </c>
      <c r="B71" s="7" t="str">
        <f>VLOOKUP(A71,' BPU_à remplir'!$A$41:$F$80,3,FALSE)</f>
        <v>Heure d'ouvrier forestier (élagage et abattage), pour travaux actifs :</v>
      </c>
      <c r="C71" s="27" t="str">
        <f>VLOOKUP(A71,' BPU_à remplir'!$A$41:$F$80,4,FALSE)</f>
        <v>heure</v>
      </c>
      <c r="D71" s="29">
        <f>VLOOKUP(A71,' BPU_à remplir'!$A$41:$F$80,5,FALSE)</f>
        <v>0</v>
      </c>
      <c r="E71" s="60">
        <v>180</v>
      </c>
      <c r="F71" s="50">
        <f t="shared" si="5"/>
        <v>0</v>
      </c>
    </row>
    <row r="72" spans="1:6" ht="18" customHeight="1" x14ac:dyDescent="0.2">
      <c r="A72" s="49" t="s">
        <v>63</v>
      </c>
      <c r="B72" s="7" t="str">
        <f>VLOOKUP(A72,' BPU_à remplir'!$A$41:$F$80,3,FALSE)</f>
        <v>Ancrage de type barre - 25 mm</v>
      </c>
      <c r="C72" s="27" t="str">
        <f>VLOOKUP(A72,' BPU_à remplir'!$A$41:$F$80,4,FALSE)</f>
        <v>m</v>
      </c>
      <c r="D72" s="29">
        <f>VLOOKUP(A72,' BPU_à remplir'!$A$41:$F$80,5,FALSE)</f>
        <v>0</v>
      </c>
      <c r="E72" s="60">
        <v>870</v>
      </c>
      <c r="F72" s="50">
        <f t="shared" si="5"/>
        <v>0</v>
      </c>
    </row>
    <row r="73" spans="1:6" ht="18" customHeight="1" x14ac:dyDescent="0.2">
      <c r="A73" s="49" t="s">
        <v>64</v>
      </c>
      <c r="B73" s="7" t="str">
        <f>VLOOKUP(A73,' BPU_à remplir'!$A$41:$F$80,3,FALSE)</f>
        <v>Ancrage de type barre - 32 mm</v>
      </c>
      <c r="C73" s="27" t="str">
        <f>VLOOKUP(A73,' BPU_à remplir'!$A$41:$F$80,4,FALSE)</f>
        <v>m</v>
      </c>
      <c r="D73" s="29">
        <f>VLOOKUP(A73,' BPU_à remplir'!$A$41:$F$80,5,FALSE)</f>
        <v>0</v>
      </c>
      <c r="E73" s="60">
        <v>160</v>
      </c>
      <c r="F73" s="50">
        <f t="shared" si="5"/>
        <v>0</v>
      </c>
    </row>
    <row r="74" spans="1:6" ht="18" customHeight="1" x14ac:dyDescent="0.2">
      <c r="A74" s="49" t="s">
        <v>66</v>
      </c>
      <c r="B74" s="7" t="str">
        <f>VLOOKUP(A74,' BPU_à remplir'!$A$41:$F$80,3,FALSE)</f>
        <v>Emmaillotage par grillage double torsion</v>
      </c>
      <c r="C74" s="27" t="str">
        <f>VLOOKUP(A74,' BPU_à remplir'!$A$41:$F$80,4,FALSE)</f>
        <v>m2</v>
      </c>
      <c r="D74" s="29">
        <f>VLOOKUP(A74,' BPU_à remplir'!$A$41:$F$80,5,FALSE)</f>
        <v>0</v>
      </c>
      <c r="E74" s="60">
        <v>500</v>
      </c>
      <c r="F74" s="50">
        <f t="shared" si="5"/>
        <v>0</v>
      </c>
    </row>
    <row r="75" spans="1:6" ht="18" customHeight="1" x14ac:dyDescent="0.2">
      <c r="A75" s="49" t="s">
        <v>67</v>
      </c>
      <c r="B75" s="7" t="str">
        <f>VLOOKUP(A75,' BPU_à remplir'!$A$41:$F$80,3,FALSE)</f>
        <v>Emmaillotage par grillage haute capacité</v>
      </c>
      <c r="C75" s="27" t="str">
        <f>VLOOKUP(A75,' BPU_à remplir'!$A$41:$F$80,4,FALSE)</f>
        <v>m2</v>
      </c>
      <c r="D75" s="29">
        <f>VLOOKUP(A75,' BPU_à remplir'!$A$41:$F$80,5,FALSE)</f>
        <v>0</v>
      </c>
      <c r="E75" s="60">
        <v>200</v>
      </c>
      <c r="F75" s="50">
        <f t="shared" si="5"/>
        <v>0</v>
      </c>
    </row>
    <row r="76" spans="1:6" ht="14.25" x14ac:dyDescent="0.2">
      <c r="A76" s="49" t="s">
        <v>76</v>
      </c>
      <c r="B76" s="7" t="str">
        <f>VLOOKUP(A76,' BPU_à remplir'!$A$41:$F$80,3,FALSE)</f>
        <v>Emmaillotage par filet</v>
      </c>
      <c r="C76" s="27" t="str">
        <f>VLOOKUP(A76,' BPU_à remplir'!$A$41:$F$80,4,FALSE)</f>
        <v>m2</v>
      </c>
      <c r="D76" s="29">
        <f>VLOOKUP(A76,' BPU_à remplir'!$A$41:$F$80,5,FALSE)</f>
        <v>0</v>
      </c>
      <c r="E76" s="60">
        <v>150</v>
      </c>
      <c r="F76" s="50">
        <f t="shared" si="5"/>
        <v>0</v>
      </c>
    </row>
    <row r="77" spans="1:6" ht="18" customHeight="1" x14ac:dyDescent="0.2">
      <c r="A77" s="49" t="s">
        <v>77</v>
      </c>
      <c r="B77" s="7" t="str">
        <f>VLOOKUP(A77,' BPU_à remplir'!$A$41:$F$80,3,FALSE)</f>
        <v>Cables - 16 mm</v>
      </c>
      <c r="C77" s="27" t="str">
        <f>VLOOKUP(A77,' BPU_à remplir'!$A$41:$F$80,4,FALSE)</f>
        <v>m</v>
      </c>
      <c r="D77" s="29">
        <f>VLOOKUP(A77,' BPU_à remplir'!$A$41:$F$80,5,FALSE)</f>
        <v>0</v>
      </c>
      <c r="E77" s="60">
        <v>180</v>
      </c>
      <c r="F77" s="50">
        <f t="shared" si="5"/>
        <v>0</v>
      </c>
    </row>
    <row r="78" spans="1:6" ht="18" customHeight="1" x14ac:dyDescent="0.2">
      <c r="A78" s="49" t="s">
        <v>78</v>
      </c>
      <c r="B78" s="7" t="str">
        <f>VLOOKUP(A78,' BPU_à remplir'!$A$41:$F$80,3,FALSE)</f>
        <v>Buton en béton armé</v>
      </c>
      <c r="C78" s="27" t="str">
        <f>VLOOKUP(A78,' BPU_à remplir'!$A$41:$F$80,4,FALSE)</f>
        <v>m3</v>
      </c>
      <c r="D78" s="29">
        <f>VLOOKUP(A78,' BPU_à remplir'!$A$41:$F$80,5,FALSE)</f>
        <v>0</v>
      </c>
      <c r="E78" s="60">
        <v>10</v>
      </c>
      <c r="F78" s="50">
        <f t="shared" si="5"/>
        <v>0</v>
      </c>
    </row>
    <row r="79" spans="1:6" ht="18" customHeight="1" x14ac:dyDescent="0.2">
      <c r="A79" s="49" t="s">
        <v>125</v>
      </c>
      <c r="B79" s="7" t="str">
        <f>VLOOKUP(A79,' BPU_à remplir'!$A$41:$F$80,3,FALSE)</f>
        <v>Dossier de recollement et dossier de maintenance des ouvrages exécutés - travaux actifs en amont du Miroir</v>
      </c>
      <c r="C79" s="27" t="str">
        <f>VLOOKUP(A79,' BPU_à remplir'!$A$41:$F$80,4,FALSE)</f>
        <v>forfait</v>
      </c>
      <c r="D79" s="29">
        <f>VLOOKUP(A79,' BPU_à remplir'!$A$41:$F$80,5,FALSE)</f>
        <v>0</v>
      </c>
      <c r="E79" s="60">
        <v>1</v>
      </c>
      <c r="F79" s="50">
        <f t="shared" si="5"/>
        <v>0</v>
      </c>
    </row>
    <row r="80" spans="1:6" ht="18" customHeight="1" x14ac:dyDescent="0.2">
      <c r="A80" s="49" t="s">
        <v>126</v>
      </c>
      <c r="B80" s="7" t="str">
        <f>VLOOKUP(A80,' BPU_à remplir'!$A$41:$F$80,3,FALSE)</f>
        <v>Dossier de recollement et dossier de maintenance des ouvrages exécutés - travaux actifs en amont de la Masure</v>
      </c>
      <c r="C80" s="27" t="str">
        <f>VLOOKUP(A80,' BPU_à remplir'!$A$41:$F$80,4,FALSE)</f>
        <v>forfait</v>
      </c>
      <c r="D80" s="29">
        <f>VLOOKUP(A80,' BPU_à remplir'!$A$41:$F$80,5,FALSE)</f>
        <v>0</v>
      </c>
      <c r="E80" s="60">
        <v>1</v>
      </c>
      <c r="F80" s="50">
        <f t="shared" si="5"/>
        <v>0</v>
      </c>
    </row>
    <row r="81" spans="1:6" ht="9.75" customHeight="1" thickBot="1" x14ac:dyDescent="0.25">
      <c r="A81" s="28"/>
      <c r="B81" s="44"/>
      <c r="C81" s="31"/>
      <c r="D81" s="44"/>
      <c r="E81" s="32"/>
      <c r="F81" s="45"/>
    </row>
    <row r="82" spans="1:6" ht="21" customHeight="1" thickBot="1" x14ac:dyDescent="0.25">
      <c r="A82" s="28"/>
      <c r="B82" s="30"/>
      <c r="C82" s="31"/>
      <c r="D82" s="111" t="s">
        <v>16</v>
      </c>
      <c r="E82" s="112"/>
      <c r="F82" s="113"/>
    </row>
    <row r="83" spans="1:6" ht="21" customHeight="1" x14ac:dyDescent="0.25">
      <c r="D83" s="104" t="s">
        <v>13</v>
      </c>
      <c r="E83" s="105"/>
      <c r="F83" s="37">
        <f>SUM(F37:F80)</f>
        <v>0</v>
      </c>
    </row>
    <row r="84" spans="1:6" ht="23.25" customHeight="1" x14ac:dyDescent="0.25">
      <c r="D84" s="106" t="s">
        <v>15</v>
      </c>
      <c r="E84" s="107"/>
      <c r="F84" s="40">
        <f>+F83*0.2</f>
        <v>0</v>
      </c>
    </row>
    <row r="85" spans="1:6" ht="23.25" customHeight="1" thickBot="1" x14ac:dyDescent="0.3">
      <c r="D85" s="97" t="s">
        <v>14</v>
      </c>
      <c r="E85" s="98"/>
      <c r="F85" s="38">
        <f>1.2*F83</f>
        <v>0</v>
      </c>
    </row>
    <row r="86" spans="1:6" ht="8.25" customHeight="1" x14ac:dyDescent="0.2">
      <c r="E86" s="33"/>
    </row>
    <row r="88" spans="1:6" ht="4.5" customHeight="1" x14ac:dyDescent="0.2"/>
    <row r="89" spans="1:6" ht="21" customHeight="1" x14ac:dyDescent="0.2"/>
    <row r="91" spans="1:6" ht="23.25" customHeight="1" x14ac:dyDescent="0.2"/>
  </sheetData>
  <mergeCells count="9">
    <mergeCell ref="D85:E85"/>
    <mergeCell ref="A8:F18"/>
    <mergeCell ref="A24:F24"/>
    <mergeCell ref="A30:F31"/>
    <mergeCell ref="A34:F34"/>
    <mergeCell ref="D83:E83"/>
    <mergeCell ref="D84:E84"/>
    <mergeCell ref="A36:F36"/>
    <mergeCell ref="D82:F82"/>
  </mergeCells>
  <phoneticPr fontId="3" type="noConversion"/>
  <printOptions horizontalCentered="1" verticalCentered="1"/>
  <pageMargins left="0.35433070866141736" right="0.31496062992125984" top="0.74803149606299213" bottom="0.74803149606299213" header="0.31496062992125984" footer="0.27559055118110237"/>
  <pageSetup paperSize="9" scale="55" fitToHeight="2" orientation="portrait" r:id="rId1"/>
  <headerFooter alignWithMargins="0">
    <oddHeader xml:space="preserve">&amp;LCommune de Sainte Foy Taren taise&amp;RTravaux de protection des hameaux du Miroir et de la Masure contre les chutes de blocs
</oddHeader>
    <oddFooter>&amp;LDCE - Devis Estimatif       
&amp;R&amp;P/&amp;N</oddFooter>
  </headerFooter>
  <rowBreaks count="1" manualBreakCount="1">
    <brk id="32" max="5" man="1"/>
  </rowBreak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25CE6E95209D0A428BE5A76DFE8C5256" ma:contentTypeVersion="7" ma:contentTypeDescription="Crée un document." ma:contentTypeScope="" ma:versionID="5cb4fed3d82d6387a98b78c20a9de704">
  <xsd:schema xmlns:xsd="http://www.w3.org/2001/XMLSchema" xmlns:xs="http://www.w3.org/2001/XMLSchema" xmlns:p="http://schemas.microsoft.com/office/2006/metadata/properties" xmlns:ns3="1cc11723-81bd-426b-8b9a-81fdf8dbb308" targetNamespace="http://schemas.microsoft.com/office/2006/metadata/properties" ma:root="true" ma:fieldsID="716fc0136d9fb68ec402d539d5274381" ns3:_="">
    <xsd:import namespace="1cc11723-81bd-426b-8b9a-81fdf8dbb308"/>
    <xsd:element name="properties">
      <xsd:complexType>
        <xsd:sequence>
          <xsd:element name="documentManagement">
            <xsd:complexType>
              <xsd:all>
                <xsd:element ref="ns3:MediaServiceMetadata" minOccurs="0"/>
                <xsd:element ref="ns3:MediaServiceFastMetadata" minOccurs="0"/>
                <xsd:element ref="ns3:MediaServiceDateTaken" minOccurs="0"/>
                <xsd:element ref="ns3:MediaServiceAutoTags" minOccurs="0"/>
                <xsd:element ref="ns3:MediaServiceGenerationTime" minOccurs="0"/>
                <xsd:element ref="ns3:MediaServiceEventHashCode" minOccurs="0"/>
                <xsd:element ref="ns3: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cc11723-81bd-426b-8b9a-81fdf8dbb30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2710D28A-08B4-497B-A4D2-A67196DD946D}">
  <ds:schemaRefs>
    <ds:schemaRef ds:uri="http://schemas.microsoft.com/office/2006/metadata/properties"/>
    <ds:schemaRef ds:uri="http://schemas.microsoft.com/office/2006/documentManagement/types"/>
    <ds:schemaRef ds:uri="http://purl.org/dc/elements/1.1/"/>
    <ds:schemaRef ds:uri="http://purl.org/dc/dcmitype/"/>
    <ds:schemaRef ds:uri="http://schemas.microsoft.com/office/infopath/2007/PartnerControls"/>
    <ds:schemaRef ds:uri="http://schemas.openxmlformats.org/package/2006/metadata/core-properties"/>
    <ds:schemaRef ds:uri="1cc11723-81bd-426b-8b9a-81fdf8dbb308"/>
    <ds:schemaRef ds:uri="http://www.w3.org/XML/1998/namespace"/>
    <ds:schemaRef ds:uri="http://purl.org/dc/terms/"/>
  </ds:schemaRefs>
</ds:datastoreItem>
</file>

<file path=customXml/itemProps2.xml><?xml version="1.0" encoding="utf-8"?>
<ds:datastoreItem xmlns:ds="http://schemas.openxmlformats.org/officeDocument/2006/customXml" ds:itemID="{0A0436D3-0782-4B78-A23E-297D65EE4BC5}">
  <ds:schemaRefs>
    <ds:schemaRef ds:uri="http://schemas.microsoft.com/sharepoint/v3/contenttype/forms"/>
  </ds:schemaRefs>
</ds:datastoreItem>
</file>

<file path=customXml/itemProps3.xml><?xml version="1.0" encoding="utf-8"?>
<ds:datastoreItem xmlns:ds="http://schemas.openxmlformats.org/officeDocument/2006/customXml" ds:itemID="{469B7BBF-C7BA-428C-BECE-C8A25B91266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1cc11723-81bd-426b-8b9a-81fdf8dbb30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3</vt:i4>
      </vt:variant>
    </vt:vector>
  </HeadingPairs>
  <TitlesOfParts>
    <vt:vector size="5" baseType="lpstr">
      <vt:lpstr> BPU_à remplir</vt:lpstr>
      <vt:lpstr>DQE_à remplir</vt:lpstr>
      <vt:lpstr>' BPU_à remplir'!Impression_des_titres</vt:lpstr>
      <vt:lpstr>' BPU_à remplir'!Zone_d_impression</vt:lpstr>
      <vt:lpstr>'DQE_à remplir'!Zone_d_impression</vt:lpstr>
    </vt:vector>
  </TitlesOfParts>
  <Company>Office National des Forêts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GCharvet</dc:creator>
  <cp:lastModifiedBy>ETCHEVERRY David</cp:lastModifiedBy>
  <cp:lastPrinted>2024-11-25T15:00:19Z</cp:lastPrinted>
  <dcterms:created xsi:type="dcterms:W3CDTF">2011-05-16T09:26:05Z</dcterms:created>
  <dcterms:modified xsi:type="dcterms:W3CDTF">2024-11-25T15:03:04Z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0x01010025CE6E95209D0A428BE5A76DFE8C5256</vt:lpwstr>
  </property>
</Properties>
</file>