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Utilisateur\Documents\BUREAUTIQUE SIAEP EAU POTABLE\TRAVAUX SYNDICAT\BOURG DE PLACE\AO MARCHE\"/>
    </mc:Choice>
  </mc:AlternateContent>
  <xr:revisionPtr revIDLastSave="0" documentId="8_{8FB5260E-2C82-4950-9196-1FBC6B48EC4A}" xr6:coauthVersionLast="47" xr6:coauthVersionMax="47" xr10:uidLastSave="{00000000-0000-0000-0000-000000000000}"/>
  <bookViews>
    <workbookView xWindow="-120" yWindow="-120" windowWidth="29040" windowHeight="15840" xr2:uid="{00000000-000D-0000-FFFF-FFFF00000000}"/>
  </bookViews>
  <sheets>
    <sheet name="DQE" sheetId="1" r:id="rId1"/>
    <sheet name="BPU" sheetId="3" r:id="rId2"/>
  </sheets>
  <definedNames>
    <definedName name="_xlnm._FilterDatabase" localSheetId="1" hidden="1">BPU!$B$1:$B$755</definedName>
    <definedName name="_xlnm._FilterDatabase" localSheetId="0" hidden="1">DQE!$B$1:$B$610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46" i="3" l="1"/>
  <c r="E746" i="3"/>
  <c r="D745" i="3"/>
  <c r="C745" i="3"/>
  <c r="B745" i="3"/>
  <c r="B746" i="3" s="1"/>
  <c r="F744" i="3"/>
  <c r="E744" i="3"/>
  <c r="F742" i="3"/>
  <c r="E742" i="3"/>
  <c r="F740" i="3"/>
  <c r="E740" i="3"/>
  <c r="B744" i="3"/>
  <c r="D743" i="3"/>
  <c r="C743" i="3"/>
  <c r="B743" i="3"/>
  <c r="D741" i="3"/>
  <c r="C741" i="3"/>
  <c r="D739" i="3"/>
  <c r="C739" i="3"/>
  <c r="P601" i="1"/>
  <c r="N601" i="1"/>
  <c r="L601" i="1"/>
  <c r="J601" i="1"/>
  <c r="G601" i="1"/>
  <c r="H601" i="1" s="1"/>
  <c r="B601" i="1"/>
  <c r="P598" i="1"/>
  <c r="N598" i="1"/>
  <c r="L598" i="1"/>
  <c r="J598" i="1"/>
  <c r="G598" i="1"/>
  <c r="H598" i="1" s="1"/>
  <c r="B598" i="1"/>
  <c r="B739" i="3" s="1"/>
  <c r="B740" i="3" s="1"/>
  <c r="P600" i="1"/>
  <c r="N600" i="1"/>
  <c r="L600" i="1"/>
  <c r="J600" i="1"/>
  <c r="G600" i="1"/>
  <c r="H600" i="1" s="1"/>
  <c r="B600" i="1"/>
  <c r="P599" i="1"/>
  <c r="N599" i="1"/>
  <c r="L599" i="1"/>
  <c r="J599" i="1"/>
  <c r="G599" i="1"/>
  <c r="H599" i="1" s="1"/>
  <c r="F120" i="3"/>
  <c r="E120" i="3"/>
  <c r="D120" i="3"/>
  <c r="P104" i="1"/>
  <c r="N104" i="1"/>
  <c r="L104" i="1"/>
  <c r="J104" i="1"/>
  <c r="G104" i="1"/>
  <c r="H104" i="1" s="1"/>
  <c r="B104" i="1"/>
  <c r="B120" i="3" s="1"/>
  <c r="F108" i="3"/>
  <c r="E108" i="3"/>
  <c r="D108" i="3"/>
  <c r="P92" i="1"/>
  <c r="N92" i="1"/>
  <c r="L92" i="1"/>
  <c r="J92" i="1"/>
  <c r="G92" i="1"/>
  <c r="H92" i="1" s="1"/>
  <c r="B92" i="1"/>
  <c r="B108" i="3" s="1"/>
  <c r="F96" i="3"/>
  <c r="E96" i="3"/>
  <c r="D96" i="3"/>
  <c r="P80" i="1"/>
  <c r="N80" i="1"/>
  <c r="L80" i="1"/>
  <c r="J80" i="1"/>
  <c r="G80" i="1"/>
  <c r="H80" i="1" s="1"/>
  <c r="F73" i="3"/>
  <c r="E73" i="3"/>
  <c r="D73" i="3"/>
  <c r="F72" i="3"/>
  <c r="E72" i="3"/>
  <c r="D72" i="3"/>
  <c r="P58" i="1"/>
  <c r="N58" i="1"/>
  <c r="L58" i="1"/>
  <c r="J58" i="1"/>
  <c r="G58" i="1"/>
  <c r="H58" i="1" s="1"/>
  <c r="P57" i="1"/>
  <c r="N57" i="1"/>
  <c r="L57" i="1"/>
  <c r="J57" i="1"/>
  <c r="G57" i="1"/>
  <c r="H57" i="1" s="1"/>
  <c r="F693" i="3"/>
  <c r="E693" i="3"/>
  <c r="D692" i="3"/>
  <c r="C692" i="3"/>
  <c r="F691" i="3"/>
  <c r="E691" i="3"/>
  <c r="D690" i="3"/>
  <c r="C690" i="3"/>
  <c r="F689" i="3"/>
  <c r="E689" i="3"/>
  <c r="D688" i="3"/>
  <c r="C688" i="3"/>
  <c r="F687" i="3"/>
  <c r="E687" i="3"/>
  <c r="D686" i="3"/>
  <c r="C686" i="3"/>
  <c r="F685" i="3"/>
  <c r="E685" i="3"/>
  <c r="D684" i="3"/>
  <c r="C684" i="3"/>
  <c r="F683" i="3"/>
  <c r="E683" i="3"/>
  <c r="D682" i="3"/>
  <c r="C682" i="3"/>
  <c r="F681" i="3"/>
  <c r="E681" i="3"/>
  <c r="D680" i="3"/>
  <c r="C680" i="3"/>
  <c r="D679" i="3"/>
  <c r="C679" i="3"/>
  <c r="P569" i="1"/>
  <c r="N569" i="1"/>
  <c r="L569" i="1"/>
  <c r="J569" i="1"/>
  <c r="G569" i="1"/>
  <c r="H569" i="1" s="1"/>
  <c r="P568" i="1"/>
  <c r="N568" i="1"/>
  <c r="L568" i="1"/>
  <c r="J568" i="1"/>
  <c r="G568" i="1"/>
  <c r="H568" i="1" s="1"/>
  <c r="P567" i="1"/>
  <c r="N567" i="1"/>
  <c r="L567" i="1"/>
  <c r="J567" i="1"/>
  <c r="G567" i="1"/>
  <c r="H567" i="1" s="1"/>
  <c r="P566" i="1"/>
  <c r="N566" i="1"/>
  <c r="L566" i="1"/>
  <c r="J566" i="1"/>
  <c r="G566" i="1"/>
  <c r="H566" i="1" s="1"/>
  <c r="P565" i="1"/>
  <c r="N565" i="1"/>
  <c r="L565" i="1"/>
  <c r="J565" i="1"/>
  <c r="G565" i="1"/>
  <c r="H565" i="1" s="1"/>
  <c r="P564" i="1"/>
  <c r="N564" i="1"/>
  <c r="L564" i="1"/>
  <c r="J564" i="1"/>
  <c r="G564" i="1"/>
  <c r="H564" i="1" s="1"/>
  <c r="P563" i="1"/>
  <c r="N563" i="1"/>
  <c r="L563" i="1"/>
  <c r="J563" i="1"/>
  <c r="G563" i="1"/>
  <c r="B563" i="1" s="1"/>
  <c r="B680" i="3" s="1"/>
  <c r="B681" i="3" s="1"/>
  <c r="E325" i="3"/>
  <c r="D321" i="3"/>
  <c r="C321" i="3"/>
  <c r="F325" i="3"/>
  <c r="F324" i="3"/>
  <c r="F323" i="3"/>
  <c r="E324" i="3"/>
  <c r="E323" i="3"/>
  <c r="D325" i="3"/>
  <c r="D324" i="3"/>
  <c r="D323" i="3"/>
  <c r="P284" i="1"/>
  <c r="N284" i="1"/>
  <c r="L284" i="1"/>
  <c r="J284" i="1"/>
  <c r="G284" i="1"/>
  <c r="B284" i="1" s="1"/>
  <c r="B325" i="3" s="1"/>
  <c r="P283" i="1"/>
  <c r="N283" i="1"/>
  <c r="L283" i="1"/>
  <c r="J283" i="1"/>
  <c r="G283" i="1"/>
  <c r="H283" i="1" s="1"/>
  <c r="P282" i="1"/>
  <c r="N282" i="1"/>
  <c r="L282" i="1"/>
  <c r="J282" i="1"/>
  <c r="G282" i="1"/>
  <c r="B282" i="1" s="1"/>
  <c r="B323" i="3" s="1"/>
  <c r="B599" i="1" l="1"/>
  <c r="B741" i="3" s="1"/>
  <c r="B742" i="3" s="1"/>
  <c r="B80" i="1"/>
  <c r="B96" i="3" s="1"/>
  <c r="B564" i="1"/>
  <c r="B682" i="3" s="1"/>
  <c r="B683" i="3" s="1"/>
  <c r="B58" i="1"/>
  <c r="B73" i="3" s="1"/>
  <c r="B57" i="1"/>
  <c r="B72" i="3" s="1"/>
  <c r="P570" i="1"/>
  <c r="B567" i="1"/>
  <c r="B688" i="3" s="1"/>
  <c r="B689" i="3" s="1"/>
  <c r="L570" i="1"/>
  <c r="N570" i="1"/>
  <c r="B562" i="1"/>
  <c r="B679" i="3" s="1"/>
  <c r="B570" i="1"/>
  <c r="J570" i="1"/>
  <c r="B569" i="1"/>
  <c r="B692" i="3" s="1"/>
  <c r="B693" i="3" s="1"/>
  <c r="B565" i="1"/>
  <c r="B684" i="3" s="1"/>
  <c r="B685" i="3" s="1"/>
  <c r="B571" i="1"/>
  <c r="B694" i="3" s="1"/>
  <c r="H284" i="1"/>
  <c r="H563" i="1"/>
  <c r="H570" i="1" s="1"/>
  <c r="B568" i="1"/>
  <c r="B690" i="3" s="1"/>
  <c r="B691" i="3" s="1"/>
  <c r="B566" i="1"/>
  <c r="B686" i="3" s="1"/>
  <c r="B687" i="3" s="1"/>
  <c r="B281" i="1"/>
  <c r="B321" i="3" s="1"/>
  <c r="B322" i="3" s="1"/>
  <c r="B283" i="1"/>
  <c r="B324" i="3" s="1"/>
  <c r="H282" i="1"/>
  <c r="D697" i="3" l="1"/>
  <c r="C553" i="3"/>
  <c r="P602" i="1"/>
  <c r="N602" i="1"/>
  <c r="L602" i="1"/>
  <c r="J602" i="1"/>
  <c r="P15" i="1"/>
  <c r="N15" i="1"/>
  <c r="L15" i="1"/>
  <c r="J15" i="1"/>
  <c r="P14" i="1"/>
  <c r="N14" i="1"/>
  <c r="L14" i="1"/>
  <c r="J14" i="1"/>
  <c r="P12" i="1"/>
  <c r="N12" i="1"/>
  <c r="L12" i="1"/>
  <c r="J12" i="1"/>
  <c r="P11" i="1"/>
  <c r="N11" i="1"/>
  <c r="L11" i="1"/>
  <c r="J11" i="1"/>
  <c r="F748" i="3" l="1"/>
  <c r="F738" i="3"/>
  <c r="F734" i="3"/>
  <c r="F731" i="3"/>
  <c r="F728" i="3"/>
  <c r="F726" i="3"/>
  <c r="F724" i="3"/>
  <c r="F722" i="3"/>
  <c r="F720" i="3"/>
  <c r="F718" i="3"/>
  <c r="F716" i="3"/>
  <c r="F714" i="3"/>
  <c r="F712" i="3"/>
  <c r="F710" i="3"/>
  <c r="F708" i="3"/>
  <c r="F706" i="3"/>
  <c r="F704" i="3"/>
  <c r="F702" i="3"/>
  <c r="F700" i="3"/>
  <c r="F698" i="3"/>
  <c r="F677" i="3"/>
  <c r="F675" i="3"/>
  <c r="F673" i="3"/>
  <c r="F671" i="3"/>
  <c r="F669" i="3"/>
  <c r="F666" i="3"/>
  <c r="F664" i="3"/>
  <c r="F659" i="3"/>
  <c r="F656" i="3"/>
  <c r="F654" i="3"/>
  <c r="F652" i="3"/>
  <c r="F650" i="3"/>
  <c r="F647" i="3"/>
  <c r="F646" i="3"/>
  <c r="F643" i="3"/>
  <c r="F642" i="3"/>
  <c r="F638" i="3"/>
  <c r="F636" i="3"/>
  <c r="F631" i="3"/>
  <c r="F629" i="3"/>
  <c r="F627" i="3"/>
  <c r="F625" i="3"/>
  <c r="F623" i="3"/>
  <c r="F620" i="3"/>
  <c r="F618" i="3"/>
  <c r="F616" i="3"/>
  <c r="F613" i="3"/>
  <c r="F611" i="3"/>
  <c r="F609" i="3"/>
  <c r="F607" i="3"/>
  <c r="F605" i="3"/>
  <c r="F602" i="3"/>
  <c r="F599" i="3"/>
  <c r="F597" i="3"/>
  <c r="F595" i="3"/>
  <c r="F593" i="3"/>
  <c r="F591" i="3"/>
  <c r="F588" i="3"/>
  <c r="F587" i="3"/>
  <c r="F585" i="3"/>
  <c r="F584" i="3"/>
  <c r="F581" i="3"/>
  <c r="F582" i="3"/>
  <c r="F580" i="3"/>
  <c r="F577" i="3"/>
  <c r="F578" i="3"/>
  <c r="F576" i="3"/>
  <c r="F573" i="3"/>
  <c r="F574" i="3"/>
  <c r="F572" i="3"/>
  <c r="F569" i="3"/>
  <c r="F570" i="3"/>
  <c r="F568" i="3"/>
  <c r="F565" i="3"/>
  <c r="F566" i="3"/>
  <c r="F564" i="3"/>
  <c r="F556" i="3"/>
  <c r="F557" i="3"/>
  <c r="F558" i="3"/>
  <c r="F559" i="3"/>
  <c r="F560" i="3"/>
  <c r="F555" i="3"/>
  <c r="F551" i="3"/>
  <c r="F549" i="3"/>
  <c r="F546" i="3"/>
  <c r="F544" i="3"/>
  <c r="F542" i="3"/>
  <c r="F540" i="3"/>
  <c r="F537" i="3"/>
  <c r="F535" i="3"/>
  <c r="F533" i="3"/>
  <c r="F530" i="3"/>
  <c r="F528" i="3"/>
  <c r="F526" i="3"/>
  <c r="F516" i="3"/>
  <c r="F517" i="3"/>
  <c r="F518" i="3"/>
  <c r="F519" i="3"/>
  <c r="F520" i="3"/>
  <c r="F521" i="3"/>
  <c r="F522" i="3"/>
  <c r="F523" i="3"/>
  <c r="F515" i="3"/>
  <c r="F502" i="3"/>
  <c r="F503" i="3"/>
  <c r="F504" i="3"/>
  <c r="F505" i="3"/>
  <c r="F506" i="3"/>
  <c r="F507" i="3"/>
  <c r="F508" i="3"/>
  <c r="F509" i="3"/>
  <c r="F510" i="3"/>
  <c r="F511" i="3"/>
  <c r="F512" i="3"/>
  <c r="F501" i="3"/>
  <c r="F492" i="3"/>
  <c r="F493" i="3"/>
  <c r="F494" i="3"/>
  <c r="F495" i="3"/>
  <c r="F496" i="3"/>
  <c r="F497" i="3"/>
  <c r="F498" i="3"/>
  <c r="F499" i="3"/>
  <c r="F491" i="3"/>
  <c r="F485" i="3"/>
  <c r="F486" i="3"/>
  <c r="F487" i="3"/>
  <c r="F488" i="3"/>
  <c r="F489" i="3"/>
  <c r="F484" i="3"/>
  <c r="F478" i="3"/>
  <c r="F479" i="3"/>
  <c r="F480" i="3"/>
  <c r="F481" i="3"/>
  <c r="F482" i="3"/>
  <c r="F477" i="3"/>
  <c r="F471" i="3"/>
  <c r="F472" i="3"/>
  <c r="F473" i="3"/>
  <c r="F474" i="3"/>
  <c r="F475" i="3"/>
  <c r="F470" i="3"/>
  <c r="F464" i="3"/>
  <c r="F465" i="3"/>
  <c r="F466" i="3"/>
  <c r="F467" i="3"/>
  <c r="F468" i="3"/>
  <c r="F463" i="3"/>
  <c r="F457" i="3"/>
  <c r="F458" i="3"/>
  <c r="F459" i="3"/>
  <c r="F460" i="3"/>
  <c r="F461" i="3"/>
  <c r="F456" i="3"/>
  <c r="F450" i="3"/>
  <c r="F451" i="3"/>
  <c r="F452" i="3"/>
  <c r="F453" i="3"/>
  <c r="F454" i="3"/>
  <c r="F449" i="3"/>
  <c r="F443" i="3"/>
  <c r="F444" i="3"/>
  <c r="F445" i="3"/>
  <c r="F446" i="3"/>
  <c r="F447" i="3"/>
  <c r="F442" i="3"/>
  <c r="F436" i="3"/>
  <c r="F437" i="3"/>
  <c r="F438" i="3"/>
  <c r="F439" i="3"/>
  <c r="F440" i="3"/>
  <c r="F435" i="3"/>
  <c r="F429" i="3"/>
  <c r="F430" i="3"/>
  <c r="F431" i="3"/>
  <c r="F432" i="3"/>
  <c r="F433" i="3"/>
  <c r="F428" i="3"/>
  <c r="F419" i="3"/>
  <c r="F420" i="3"/>
  <c r="F421" i="3"/>
  <c r="F422" i="3"/>
  <c r="F423" i="3"/>
  <c r="F424" i="3"/>
  <c r="F418" i="3"/>
  <c r="F410" i="3"/>
  <c r="F411" i="3"/>
  <c r="F412" i="3"/>
  <c r="F413" i="3"/>
  <c r="F414" i="3"/>
  <c r="F415" i="3"/>
  <c r="F409" i="3"/>
  <c r="F405" i="3"/>
  <c r="F402" i="3"/>
  <c r="F400" i="3"/>
  <c r="F398" i="3"/>
  <c r="F396" i="3"/>
  <c r="F390" i="3"/>
  <c r="F388" i="3"/>
  <c r="F386" i="3"/>
  <c r="F384" i="3"/>
  <c r="F382" i="3"/>
  <c r="F379" i="3"/>
  <c r="F377" i="3"/>
  <c r="F375" i="3"/>
  <c r="F373" i="3"/>
  <c r="F370" i="3"/>
  <c r="F368" i="3"/>
  <c r="F366" i="3"/>
  <c r="F363" i="3"/>
  <c r="F361" i="3"/>
  <c r="F359" i="3"/>
  <c r="F357" i="3"/>
  <c r="F355" i="3"/>
  <c r="F351" i="3"/>
  <c r="F349" i="3"/>
  <c r="F344" i="3"/>
  <c r="F345" i="3"/>
  <c r="F346" i="3"/>
  <c r="F343" i="3"/>
  <c r="F336" i="3"/>
  <c r="F337" i="3"/>
  <c r="F338" i="3"/>
  <c r="F339" i="3"/>
  <c r="F340" i="3"/>
  <c r="F335" i="3"/>
  <c r="F329" i="3"/>
  <c r="F330" i="3"/>
  <c r="F331" i="3"/>
  <c r="F332" i="3"/>
  <c r="F328" i="3"/>
  <c r="F317" i="3"/>
  <c r="F318" i="3"/>
  <c r="F319" i="3"/>
  <c r="F320" i="3"/>
  <c r="F316" i="3"/>
  <c r="F310" i="3"/>
  <c r="F311" i="3"/>
  <c r="F312" i="3"/>
  <c r="F313" i="3"/>
  <c r="F309" i="3"/>
  <c r="F303" i="3"/>
  <c r="F304" i="3"/>
  <c r="F305" i="3"/>
  <c r="F306" i="3"/>
  <c r="F302" i="3"/>
  <c r="F298" i="3"/>
  <c r="F296" i="3"/>
  <c r="F294" i="3"/>
  <c r="F290" i="3"/>
  <c r="F291" i="3"/>
  <c r="F289" i="3"/>
  <c r="F282" i="3"/>
  <c r="F283" i="3"/>
  <c r="F284" i="3"/>
  <c r="F285" i="3"/>
  <c r="F286" i="3"/>
  <c r="F281" i="3"/>
  <c r="F274" i="3"/>
  <c r="F275" i="3"/>
  <c r="F276" i="3"/>
  <c r="F277" i="3"/>
  <c r="F278" i="3"/>
  <c r="F273" i="3"/>
  <c r="F264" i="3"/>
  <c r="F265" i="3"/>
  <c r="F266" i="3"/>
  <c r="F267" i="3"/>
  <c r="F268" i="3"/>
  <c r="F269" i="3"/>
  <c r="F270" i="3"/>
  <c r="F263" i="3"/>
  <c r="F259" i="3"/>
  <c r="F257" i="3"/>
  <c r="F254" i="3"/>
  <c r="F255" i="3"/>
  <c r="F253" i="3"/>
  <c r="F248" i="3"/>
  <c r="F249" i="3"/>
  <c r="F250" i="3"/>
  <c r="F247" i="3"/>
  <c r="F244" i="3"/>
  <c r="F242" i="3"/>
  <c r="F241" i="3"/>
  <c r="F237" i="3"/>
  <c r="F238" i="3"/>
  <c r="F236" i="3"/>
  <c r="F232" i="3"/>
  <c r="F233" i="3"/>
  <c r="F231" i="3"/>
  <c r="F212" i="3"/>
  <c r="F213" i="3"/>
  <c r="F214" i="3"/>
  <c r="F215" i="3"/>
  <c r="F216" i="3"/>
  <c r="F217" i="3"/>
  <c r="F218" i="3"/>
  <c r="F219" i="3"/>
  <c r="F220" i="3"/>
  <c r="F221" i="3"/>
  <c r="F222" i="3"/>
  <c r="F223" i="3"/>
  <c r="F224" i="3"/>
  <c r="F225" i="3"/>
  <c r="F226" i="3"/>
  <c r="F227" i="3"/>
  <c r="F211" i="3"/>
  <c r="F197" i="3"/>
  <c r="F198" i="3"/>
  <c r="F199" i="3"/>
  <c r="F200" i="3"/>
  <c r="F201" i="3"/>
  <c r="F202" i="3"/>
  <c r="F203" i="3"/>
  <c r="F204" i="3"/>
  <c r="F205" i="3"/>
  <c r="F206" i="3"/>
  <c r="F207" i="3"/>
  <c r="F208" i="3"/>
  <c r="F209" i="3"/>
  <c r="F196" i="3"/>
  <c r="F191" i="3"/>
  <c r="F189" i="3"/>
  <c r="F187" i="3"/>
  <c r="F185" i="3"/>
  <c r="F171" i="3"/>
  <c r="F172" i="3"/>
  <c r="F173" i="3"/>
  <c r="F174" i="3"/>
  <c r="F175" i="3"/>
  <c r="F176" i="3"/>
  <c r="F177" i="3"/>
  <c r="F178" i="3"/>
  <c r="F179" i="3"/>
  <c r="F180" i="3"/>
  <c r="F181" i="3"/>
  <c r="F182" i="3"/>
  <c r="F158" i="3"/>
  <c r="F159" i="3"/>
  <c r="F160" i="3"/>
  <c r="F161" i="3"/>
  <c r="F162" i="3"/>
  <c r="F163" i="3"/>
  <c r="F164" i="3"/>
  <c r="F165" i="3"/>
  <c r="F166" i="3"/>
  <c r="F167" i="3"/>
  <c r="F168" i="3"/>
  <c r="F169" i="3"/>
  <c r="F145" i="3"/>
  <c r="F146" i="3"/>
  <c r="F147" i="3"/>
  <c r="F148" i="3"/>
  <c r="F149" i="3"/>
  <c r="F150" i="3"/>
  <c r="F151" i="3"/>
  <c r="F152" i="3"/>
  <c r="F153" i="3"/>
  <c r="F154" i="3"/>
  <c r="F155" i="3"/>
  <c r="F156" i="3"/>
  <c r="F133" i="3"/>
  <c r="F134" i="3"/>
  <c r="F135" i="3"/>
  <c r="F136" i="3"/>
  <c r="F137" i="3"/>
  <c r="F138" i="3"/>
  <c r="F139" i="3"/>
  <c r="F140" i="3"/>
  <c r="F141" i="3"/>
  <c r="F132" i="3"/>
  <c r="F122" i="3"/>
  <c r="F123" i="3"/>
  <c r="F124" i="3"/>
  <c r="F125" i="3"/>
  <c r="F126" i="3"/>
  <c r="F127" i="3"/>
  <c r="F128" i="3"/>
  <c r="F129" i="3"/>
  <c r="F130" i="3"/>
  <c r="F121" i="3"/>
  <c r="F110" i="3"/>
  <c r="F111" i="3"/>
  <c r="F112" i="3"/>
  <c r="F113" i="3"/>
  <c r="F114" i="3"/>
  <c r="F115" i="3"/>
  <c r="F116" i="3"/>
  <c r="F117" i="3"/>
  <c r="F118" i="3"/>
  <c r="F109" i="3"/>
  <c r="F98" i="3"/>
  <c r="F99" i="3"/>
  <c r="F100" i="3"/>
  <c r="F101" i="3"/>
  <c r="F102" i="3"/>
  <c r="F103" i="3"/>
  <c r="F104" i="3"/>
  <c r="F105" i="3"/>
  <c r="F106" i="3"/>
  <c r="F97" i="3"/>
  <c r="F86" i="3"/>
  <c r="F87" i="3"/>
  <c r="F88" i="3"/>
  <c r="F89" i="3"/>
  <c r="F90" i="3"/>
  <c r="F91" i="3"/>
  <c r="F92" i="3"/>
  <c r="F85" i="3"/>
  <c r="F75" i="3"/>
  <c r="F76" i="3"/>
  <c r="F77" i="3"/>
  <c r="F78" i="3"/>
  <c r="F79" i="3"/>
  <c r="F80" i="3"/>
  <c r="F81" i="3"/>
  <c r="F82" i="3"/>
  <c r="F83" i="3"/>
  <c r="F74" i="3"/>
  <c r="F61" i="3"/>
  <c r="F62" i="3"/>
  <c r="F63" i="3"/>
  <c r="F64" i="3"/>
  <c r="F65" i="3"/>
  <c r="F66" i="3"/>
  <c r="F67" i="3"/>
  <c r="F68" i="3"/>
  <c r="F69" i="3"/>
  <c r="F70" i="3"/>
  <c r="F60" i="3"/>
  <c r="F50" i="3"/>
  <c r="F51" i="3"/>
  <c r="F52" i="3"/>
  <c r="F53" i="3"/>
  <c r="F54" i="3"/>
  <c r="F55" i="3"/>
  <c r="F49" i="3"/>
  <c r="F41" i="3"/>
  <c r="F42" i="3"/>
  <c r="F43" i="3"/>
  <c r="F44" i="3"/>
  <c r="F45" i="3"/>
  <c r="F46" i="3"/>
  <c r="F40" i="3"/>
  <c r="F36" i="3"/>
  <c r="F34" i="3"/>
  <c r="F32" i="3"/>
  <c r="F30" i="3"/>
  <c r="F24" i="3"/>
  <c r="F22" i="3"/>
  <c r="F20" i="3"/>
  <c r="F18" i="3"/>
  <c r="F16" i="3"/>
  <c r="F14" i="3"/>
  <c r="F12" i="3"/>
  <c r="F10" i="3"/>
  <c r="F8" i="3"/>
  <c r="E748" i="3"/>
  <c r="E738" i="3"/>
  <c r="E734" i="3"/>
  <c r="E731" i="3"/>
  <c r="E728" i="3"/>
  <c r="E726" i="3"/>
  <c r="E724" i="3"/>
  <c r="E722" i="3"/>
  <c r="E720" i="3"/>
  <c r="E718" i="3"/>
  <c r="E716" i="3"/>
  <c r="E714" i="3"/>
  <c r="E712" i="3"/>
  <c r="E710" i="3"/>
  <c r="E708" i="3"/>
  <c r="E706" i="3"/>
  <c r="E704" i="3"/>
  <c r="E702" i="3"/>
  <c r="E700" i="3"/>
  <c r="E698" i="3"/>
  <c r="E677" i="3"/>
  <c r="E675" i="3"/>
  <c r="E673" i="3"/>
  <c r="E671" i="3"/>
  <c r="E669" i="3"/>
  <c r="E666" i="3"/>
  <c r="E664" i="3"/>
  <c r="E659" i="3"/>
  <c r="E656" i="3"/>
  <c r="E654" i="3"/>
  <c r="E652" i="3"/>
  <c r="E650" i="3"/>
  <c r="E647" i="3"/>
  <c r="E646" i="3"/>
  <c r="E643" i="3"/>
  <c r="E642" i="3"/>
  <c r="E638" i="3"/>
  <c r="E636" i="3"/>
  <c r="E631" i="3"/>
  <c r="E629" i="3"/>
  <c r="E627" i="3"/>
  <c r="E625" i="3"/>
  <c r="E623" i="3"/>
  <c r="E620" i="3"/>
  <c r="E618" i="3"/>
  <c r="E616" i="3"/>
  <c r="E613" i="3"/>
  <c r="E611" i="3"/>
  <c r="E609" i="3"/>
  <c r="E607" i="3"/>
  <c r="E605" i="3"/>
  <c r="E602" i="3"/>
  <c r="E599" i="3"/>
  <c r="E597" i="3"/>
  <c r="E595" i="3"/>
  <c r="E593" i="3"/>
  <c r="E591" i="3"/>
  <c r="E588" i="3"/>
  <c r="E587" i="3"/>
  <c r="E585" i="3"/>
  <c r="E584" i="3"/>
  <c r="E581" i="3"/>
  <c r="E582" i="3"/>
  <c r="E580" i="3"/>
  <c r="E577" i="3"/>
  <c r="E578" i="3"/>
  <c r="E576" i="3"/>
  <c r="E573" i="3"/>
  <c r="E574" i="3"/>
  <c r="E572" i="3"/>
  <c r="E569" i="3"/>
  <c r="E570" i="3"/>
  <c r="E568" i="3"/>
  <c r="E565" i="3"/>
  <c r="E566" i="3"/>
  <c r="E564" i="3"/>
  <c r="E556" i="3"/>
  <c r="E557" i="3"/>
  <c r="E558" i="3"/>
  <c r="E559" i="3"/>
  <c r="E560" i="3"/>
  <c r="E555" i="3"/>
  <c r="E551" i="3"/>
  <c r="E549" i="3"/>
  <c r="E546" i="3"/>
  <c r="E544" i="3"/>
  <c r="E542" i="3"/>
  <c r="E540" i="3"/>
  <c r="E537" i="3"/>
  <c r="E535" i="3"/>
  <c r="E533" i="3"/>
  <c r="E530" i="3"/>
  <c r="E528" i="3"/>
  <c r="E526" i="3"/>
  <c r="E516" i="3"/>
  <c r="E517" i="3"/>
  <c r="E518" i="3"/>
  <c r="E519" i="3"/>
  <c r="E520" i="3"/>
  <c r="E521" i="3"/>
  <c r="E522" i="3"/>
  <c r="E523" i="3"/>
  <c r="E515" i="3"/>
  <c r="E502" i="3"/>
  <c r="E503" i="3"/>
  <c r="E504" i="3"/>
  <c r="E505" i="3"/>
  <c r="E506" i="3"/>
  <c r="E507" i="3"/>
  <c r="E508" i="3"/>
  <c r="E509" i="3"/>
  <c r="E510" i="3"/>
  <c r="E511" i="3"/>
  <c r="E512" i="3"/>
  <c r="E501" i="3"/>
  <c r="E492" i="3"/>
  <c r="E493" i="3"/>
  <c r="E494" i="3"/>
  <c r="E495" i="3"/>
  <c r="E496" i="3"/>
  <c r="E497" i="3"/>
  <c r="E498" i="3"/>
  <c r="E499" i="3"/>
  <c r="E491" i="3"/>
  <c r="E485" i="3"/>
  <c r="E486" i="3"/>
  <c r="E487" i="3"/>
  <c r="E488" i="3"/>
  <c r="E489" i="3"/>
  <c r="E484" i="3"/>
  <c r="E478" i="3"/>
  <c r="E479" i="3"/>
  <c r="E480" i="3"/>
  <c r="E481" i="3"/>
  <c r="E482" i="3"/>
  <c r="E477" i="3"/>
  <c r="E471" i="3"/>
  <c r="E472" i="3"/>
  <c r="E473" i="3"/>
  <c r="E474" i="3"/>
  <c r="E475" i="3"/>
  <c r="E470" i="3"/>
  <c r="E464" i="3"/>
  <c r="E465" i="3"/>
  <c r="E466" i="3"/>
  <c r="E467" i="3"/>
  <c r="E468" i="3"/>
  <c r="E463" i="3"/>
  <c r="E457" i="3"/>
  <c r="E458" i="3"/>
  <c r="E459" i="3"/>
  <c r="E460" i="3"/>
  <c r="E461" i="3"/>
  <c r="E456" i="3"/>
  <c r="E450" i="3"/>
  <c r="E451" i="3"/>
  <c r="E452" i="3"/>
  <c r="E453" i="3"/>
  <c r="E454" i="3"/>
  <c r="E449" i="3"/>
  <c r="E443" i="3"/>
  <c r="E444" i="3"/>
  <c r="E445" i="3"/>
  <c r="E446" i="3"/>
  <c r="E447" i="3"/>
  <c r="E442" i="3"/>
  <c r="E436" i="3"/>
  <c r="E437" i="3"/>
  <c r="E438" i="3"/>
  <c r="E439" i="3"/>
  <c r="E440" i="3"/>
  <c r="E435" i="3"/>
  <c r="E429" i="3"/>
  <c r="E430" i="3"/>
  <c r="E431" i="3"/>
  <c r="E432" i="3"/>
  <c r="E433" i="3"/>
  <c r="E428" i="3"/>
  <c r="E421" i="3"/>
  <c r="E422" i="3"/>
  <c r="E423" i="3"/>
  <c r="E424" i="3"/>
  <c r="E419" i="3"/>
  <c r="E420" i="3"/>
  <c r="E418" i="3"/>
  <c r="E410" i="3"/>
  <c r="E411" i="3"/>
  <c r="E412" i="3"/>
  <c r="E413" i="3"/>
  <c r="E414" i="3"/>
  <c r="E415" i="3"/>
  <c r="E409" i="3"/>
  <c r="E405" i="3"/>
  <c r="E402" i="3"/>
  <c r="E400" i="3"/>
  <c r="E398" i="3"/>
  <c r="E396" i="3"/>
  <c r="E390" i="3"/>
  <c r="E388" i="3"/>
  <c r="E386" i="3"/>
  <c r="E384" i="3"/>
  <c r="E382" i="3"/>
  <c r="E379" i="3"/>
  <c r="E377" i="3"/>
  <c r="E375" i="3"/>
  <c r="E373" i="3"/>
  <c r="E370" i="3"/>
  <c r="E368" i="3"/>
  <c r="E366" i="3"/>
  <c r="E363" i="3"/>
  <c r="E361" i="3"/>
  <c r="E359" i="3"/>
  <c r="E357" i="3"/>
  <c r="E355" i="3"/>
  <c r="E351" i="3"/>
  <c r="E349" i="3"/>
  <c r="E344" i="3"/>
  <c r="E345" i="3"/>
  <c r="E346" i="3"/>
  <c r="E343" i="3"/>
  <c r="E336" i="3"/>
  <c r="E337" i="3"/>
  <c r="E338" i="3"/>
  <c r="E339" i="3"/>
  <c r="E340" i="3"/>
  <c r="E335" i="3"/>
  <c r="E329" i="3"/>
  <c r="E330" i="3"/>
  <c r="E331" i="3"/>
  <c r="E332" i="3"/>
  <c r="E328" i="3"/>
  <c r="E317" i="3"/>
  <c r="E318" i="3"/>
  <c r="E319" i="3"/>
  <c r="E320" i="3"/>
  <c r="E316" i="3"/>
  <c r="E310" i="3"/>
  <c r="E311" i="3"/>
  <c r="E312" i="3"/>
  <c r="E313" i="3"/>
  <c r="E309" i="3"/>
  <c r="E303" i="3"/>
  <c r="E304" i="3"/>
  <c r="E305" i="3"/>
  <c r="E306" i="3"/>
  <c r="E302" i="3"/>
  <c r="E298" i="3"/>
  <c r="E296" i="3"/>
  <c r="E294" i="3"/>
  <c r="E290" i="3"/>
  <c r="E291" i="3"/>
  <c r="E289" i="3"/>
  <c r="E282" i="3"/>
  <c r="E283" i="3"/>
  <c r="E284" i="3"/>
  <c r="E285" i="3"/>
  <c r="E286" i="3"/>
  <c r="E281" i="3"/>
  <c r="E274" i="3"/>
  <c r="E275" i="3"/>
  <c r="E276" i="3"/>
  <c r="E277" i="3"/>
  <c r="E278" i="3"/>
  <c r="E273" i="3"/>
  <c r="E264" i="3"/>
  <c r="E265" i="3"/>
  <c r="E266" i="3"/>
  <c r="E267" i="3"/>
  <c r="E268" i="3"/>
  <c r="E269" i="3"/>
  <c r="E270" i="3"/>
  <c r="E263" i="3"/>
  <c r="E259" i="3"/>
  <c r="E257" i="3"/>
  <c r="E254" i="3"/>
  <c r="E255" i="3"/>
  <c r="E253" i="3"/>
  <c r="E248" i="3"/>
  <c r="E249" i="3"/>
  <c r="E250" i="3"/>
  <c r="E247" i="3"/>
  <c r="E244" i="3"/>
  <c r="E242" i="3"/>
  <c r="E241" i="3"/>
  <c r="E237" i="3"/>
  <c r="E238" i="3"/>
  <c r="E236" i="3"/>
  <c r="E232" i="3"/>
  <c r="E233" i="3"/>
  <c r="E231" i="3"/>
  <c r="E212" i="3"/>
  <c r="E213" i="3"/>
  <c r="E214" i="3"/>
  <c r="E215" i="3"/>
  <c r="E216" i="3"/>
  <c r="E217" i="3"/>
  <c r="E218" i="3"/>
  <c r="E219" i="3"/>
  <c r="E220" i="3"/>
  <c r="E221" i="3"/>
  <c r="E222" i="3"/>
  <c r="E223" i="3"/>
  <c r="E224" i="3"/>
  <c r="E225" i="3"/>
  <c r="E226" i="3"/>
  <c r="E227" i="3"/>
  <c r="E211" i="3"/>
  <c r="E197" i="3"/>
  <c r="E198" i="3"/>
  <c r="E199" i="3"/>
  <c r="E200" i="3"/>
  <c r="E201" i="3"/>
  <c r="E202" i="3"/>
  <c r="E203" i="3"/>
  <c r="E204" i="3"/>
  <c r="E205" i="3"/>
  <c r="E206" i="3"/>
  <c r="E207" i="3"/>
  <c r="E208" i="3"/>
  <c r="E209" i="3"/>
  <c r="E196" i="3"/>
  <c r="E191" i="3"/>
  <c r="E189" i="3"/>
  <c r="E187" i="3"/>
  <c r="E185" i="3"/>
  <c r="E171" i="3"/>
  <c r="E172" i="3"/>
  <c r="E173" i="3"/>
  <c r="E174" i="3"/>
  <c r="E175" i="3"/>
  <c r="E176" i="3"/>
  <c r="E177" i="3"/>
  <c r="E178" i="3"/>
  <c r="E179" i="3"/>
  <c r="E180" i="3"/>
  <c r="E181" i="3"/>
  <c r="E182" i="3"/>
  <c r="E158" i="3"/>
  <c r="E159" i="3"/>
  <c r="E160" i="3"/>
  <c r="E161" i="3"/>
  <c r="E162" i="3"/>
  <c r="E163" i="3"/>
  <c r="E164" i="3"/>
  <c r="E165" i="3"/>
  <c r="E166" i="3"/>
  <c r="E167" i="3"/>
  <c r="E168" i="3"/>
  <c r="E169" i="3"/>
  <c r="E145" i="3"/>
  <c r="E146" i="3"/>
  <c r="E147" i="3"/>
  <c r="E148" i="3"/>
  <c r="E149" i="3"/>
  <c r="E150" i="3"/>
  <c r="E151" i="3"/>
  <c r="E152" i="3"/>
  <c r="E153" i="3"/>
  <c r="E154" i="3"/>
  <c r="E155" i="3"/>
  <c r="E156" i="3"/>
  <c r="E133" i="3"/>
  <c r="E134" i="3"/>
  <c r="E135" i="3"/>
  <c r="E136" i="3"/>
  <c r="E137" i="3"/>
  <c r="E138" i="3"/>
  <c r="E139" i="3"/>
  <c r="E140" i="3"/>
  <c r="E141" i="3"/>
  <c r="E132" i="3"/>
  <c r="E122" i="3"/>
  <c r="E123" i="3"/>
  <c r="E124" i="3"/>
  <c r="E125" i="3"/>
  <c r="E126" i="3"/>
  <c r="E127" i="3"/>
  <c r="E128" i="3"/>
  <c r="E129" i="3"/>
  <c r="E130" i="3"/>
  <c r="E121" i="3"/>
  <c r="E110" i="3"/>
  <c r="E111" i="3"/>
  <c r="E112" i="3"/>
  <c r="E113" i="3"/>
  <c r="E114" i="3"/>
  <c r="E115" i="3"/>
  <c r="E116" i="3"/>
  <c r="E117" i="3"/>
  <c r="E118" i="3"/>
  <c r="E109" i="3"/>
  <c r="E98" i="3"/>
  <c r="E99" i="3"/>
  <c r="E100" i="3"/>
  <c r="E101" i="3"/>
  <c r="E102" i="3"/>
  <c r="E103" i="3"/>
  <c r="E104" i="3"/>
  <c r="E105" i="3"/>
  <c r="E106" i="3"/>
  <c r="E97" i="3"/>
  <c r="E86" i="3"/>
  <c r="E87" i="3"/>
  <c r="E88" i="3"/>
  <c r="E89" i="3"/>
  <c r="E90" i="3"/>
  <c r="E91" i="3"/>
  <c r="E92" i="3"/>
  <c r="E85" i="3"/>
  <c r="E75" i="3"/>
  <c r="E76" i="3"/>
  <c r="E77" i="3"/>
  <c r="E78" i="3"/>
  <c r="E79" i="3"/>
  <c r="E80" i="3"/>
  <c r="E81" i="3"/>
  <c r="E82" i="3"/>
  <c r="E83" i="3"/>
  <c r="E74" i="3"/>
  <c r="E61" i="3"/>
  <c r="E62" i="3"/>
  <c r="E63" i="3"/>
  <c r="E64" i="3"/>
  <c r="E65" i="3"/>
  <c r="E66" i="3"/>
  <c r="E67" i="3"/>
  <c r="E68" i="3"/>
  <c r="E69" i="3"/>
  <c r="E70" i="3"/>
  <c r="E60" i="3"/>
  <c r="E50" i="3"/>
  <c r="E51" i="3"/>
  <c r="E52" i="3"/>
  <c r="E53" i="3"/>
  <c r="E54" i="3"/>
  <c r="E55" i="3"/>
  <c r="E49" i="3"/>
  <c r="E41" i="3"/>
  <c r="E42" i="3"/>
  <c r="E43" i="3"/>
  <c r="E44" i="3"/>
  <c r="E45" i="3"/>
  <c r="E46" i="3"/>
  <c r="E40" i="3"/>
  <c r="E36" i="3"/>
  <c r="E34" i="3"/>
  <c r="E32" i="3"/>
  <c r="E30" i="3"/>
  <c r="E24" i="3"/>
  <c r="E22" i="3"/>
  <c r="E20" i="3"/>
  <c r="E18" i="3"/>
  <c r="E16" i="3"/>
  <c r="E14" i="3"/>
  <c r="E12" i="3"/>
  <c r="E10" i="3"/>
  <c r="E8" i="3"/>
  <c r="C2" i="3"/>
  <c r="D736" i="3"/>
  <c r="D732" i="3"/>
  <c r="D729" i="3"/>
  <c r="D696" i="3"/>
  <c r="D695" i="3"/>
  <c r="D667" i="3"/>
  <c r="D662" i="3"/>
  <c r="D661" i="3"/>
  <c r="D657" i="3"/>
  <c r="D648" i="3"/>
  <c r="D647" i="3"/>
  <c r="D646" i="3"/>
  <c r="D643" i="3"/>
  <c r="D642" i="3"/>
  <c r="D639" i="3"/>
  <c r="D633" i="3"/>
  <c r="D621" i="3"/>
  <c r="D614" i="3"/>
  <c r="D603" i="3"/>
  <c r="D600" i="3"/>
  <c r="D589" i="3"/>
  <c r="D588" i="3"/>
  <c r="D587" i="3"/>
  <c r="D586" i="3"/>
  <c r="D585" i="3"/>
  <c r="D584" i="3"/>
  <c r="D583" i="3"/>
  <c r="D581" i="3"/>
  <c r="D582" i="3"/>
  <c r="D580" i="3"/>
  <c r="D579" i="3"/>
  <c r="D577" i="3"/>
  <c r="D578" i="3"/>
  <c r="D576" i="3"/>
  <c r="D575" i="3"/>
  <c r="D573" i="3"/>
  <c r="D574" i="3"/>
  <c r="D572" i="3"/>
  <c r="D571" i="3"/>
  <c r="D569" i="3"/>
  <c r="D570" i="3"/>
  <c r="D568" i="3"/>
  <c r="D567" i="3"/>
  <c r="D565" i="3"/>
  <c r="D566" i="3"/>
  <c r="D564" i="3"/>
  <c r="D563" i="3"/>
  <c r="D556" i="3"/>
  <c r="D557" i="3"/>
  <c r="D558" i="3"/>
  <c r="D559" i="3"/>
  <c r="D560" i="3"/>
  <c r="D555" i="3"/>
  <c r="D552" i="3"/>
  <c r="D547" i="3"/>
  <c r="D538" i="3"/>
  <c r="D531" i="3"/>
  <c r="D524" i="3"/>
  <c r="D516" i="3"/>
  <c r="D517" i="3"/>
  <c r="D518" i="3"/>
  <c r="D519" i="3"/>
  <c r="D520" i="3"/>
  <c r="D521" i="3"/>
  <c r="D522" i="3"/>
  <c r="D523" i="3"/>
  <c r="D515" i="3"/>
  <c r="D502" i="3"/>
  <c r="D503" i="3"/>
  <c r="D504" i="3"/>
  <c r="D505" i="3"/>
  <c r="D506" i="3"/>
  <c r="D507" i="3"/>
  <c r="D508" i="3"/>
  <c r="D509" i="3"/>
  <c r="D510" i="3"/>
  <c r="D511" i="3"/>
  <c r="D512" i="3"/>
  <c r="D501" i="3"/>
  <c r="D500" i="3"/>
  <c r="D492" i="3"/>
  <c r="D493" i="3"/>
  <c r="D494" i="3"/>
  <c r="D495" i="3"/>
  <c r="D496" i="3"/>
  <c r="D497" i="3"/>
  <c r="D498" i="3"/>
  <c r="D499" i="3"/>
  <c r="D491" i="3"/>
  <c r="D490" i="3"/>
  <c r="D485" i="3"/>
  <c r="D486" i="3"/>
  <c r="D487" i="3"/>
  <c r="D488" i="3"/>
  <c r="D489" i="3"/>
  <c r="D484" i="3"/>
  <c r="D483" i="3"/>
  <c r="D478" i="3"/>
  <c r="D479" i="3"/>
  <c r="D480" i="3"/>
  <c r="D481" i="3"/>
  <c r="D482" i="3"/>
  <c r="D477" i="3"/>
  <c r="D476" i="3"/>
  <c r="D471" i="3"/>
  <c r="D472" i="3"/>
  <c r="D473" i="3"/>
  <c r="D474" i="3"/>
  <c r="D475" i="3"/>
  <c r="D470" i="3"/>
  <c r="D469" i="3"/>
  <c r="D464" i="3"/>
  <c r="D465" i="3"/>
  <c r="D466" i="3"/>
  <c r="D467" i="3"/>
  <c r="D468" i="3"/>
  <c r="D463" i="3"/>
  <c r="D462" i="3"/>
  <c r="D457" i="3"/>
  <c r="D458" i="3"/>
  <c r="D459" i="3"/>
  <c r="D460" i="3"/>
  <c r="D461" i="3"/>
  <c r="D456" i="3"/>
  <c r="D455" i="3"/>
  <c r="D450" i="3"/>
  <c r="D451" i="3"/>
  <c r="D452" i="3"/>
  <c r="D453" i="3"/>
  <c r="D454" i="3"/>
  <c r="D449" i="3"/>
  <c r="D448" i="3"/>
  <c r="D443" i="3"/>
  <c r="D444" i="3"/>
  <c r="D445" i="3"/>
  <c r="D446" i="3"/>
  <c r="D447" i="3"/>
  <c r="D442" i="3"/>
  <c r="D441" i="3"/>
  <c r="D436" i="3"/>
  <c r="D437" i="3"/>
  <c r="D438" i="3"/>
  <c r="D439" i="3"/>
  <c r="D440" i="3"/>
  <c r="D435" i="3"/>
  <c r="D434" i="3"/>
  <c r="D429" i="3"/>
  <c r="D430" i="3"/>
  <c r="D431" i="3"/>
  <c r="D432" i="3"/>
  <c r="D433" i="3"/>
  <c r="D428" i="3"/>
  <c r="D427" i="3"/>
  <c r="D419" i="3"/>
  <c r="D420" i="3"/>
  <c r="D421" i="3"/>
  <c r="D422" i="3"/>
  <c r="D423" i="3"/>
  <c r="D424" i="3"/>
  <c r="D418" i="3"/>
  <c r="D410" i="3"/>
  <c r="D411" i="3"/>
  <c r="D412" i="3"/>
  <c r="D413" i="3"/>
  <c r="D414" i="3"/>
  <c r="D415" i="3"/>
  <c r="D409" i="3"/>
  <c r="D406" i="3"/>
  <c r="D403" i="3"/>
  <c r="D394" i="3"/>
  <c r="D393" i="3"/>
  <c r="D392" i="3"/>
  <c r="C26" i="3"/>
  <c r="D26" i="3"/>
  <c r="C6" i="3"/>
  <c r="D6" i="3"/>
  <c r="D380" i="3"/>
  <c r="D371" i="3"/>
  <c r="D364" i="3"/>
  <c r="D353" i="3"/>
  <c r="D352" i="3"/>
  <c r="D347" i="3"/>
  <c r="D344" i="3"/>
  <c r="D345" i="3"/>
  <c r="D346" i="3"/>
  <c r="D343" i="3"/>
  <c r="D329" i="3"/>
  <c r="D330" i="3"/>
  <c r="D331" i="3"/>
  <c r="D332" i="3"/>
  <c r="D328" i="3"/>
  <c r="D317" i="3"/>
  <c r="D318" i="3"/>
  <c r="D319" i="3"/>
  <c r="D320" i="3"/>
  <c r="D316" i="3"/>
  <c r="D310" i="3"/>
  <c r="D311" i="3"/>
  <c r="D312" i="3"/>
  <c r="D313" i="3"/>
  <c r="D309" i="3"/>
  <c r="D303" i="3"/>
  <c r="D304" i="3"/>
  <c r="D305" i="3"/>
  <c r="D306" i="3"/>
  <c r="D302" i="3"/>
  <c r="D299" i="3"/>
  <c r="D292" i="3"/>
  <c r="D290" i="3"/>
  <c r="D291" i="3"/>
  <c r="D289" i="3"/>
  <c r="D282" i="3"/>
  <c r="D283" i="3"/>
  <c r="D284" i="3"/>
  <c r="D285" i="3"/>
  <c r="D286" i="3"/>
  <c r="D281" i="3"/>
  <c r="D274" i="3"/>
  <c r="D275" i="3"/>
  <c r="D276" i="3"/>
  <c r="D277" i="3"/>
  <c r="D278" i="3"/>
  <c r="D273" i="3"/>
  <c r="D264" i="3"/>
  <c r="D265" i="3"/>
  <c r="D266" i="3"/>
  <c r="D267" i="3"/>
  <c r="D268" i="3"/>
  <c r="D269" i="3"/>
  <c r="D270" i="3"/>
  <c r="D263" i="3"/>
  <c r="D260" i="3"/>
  <c r="D254" i="3"/>
  <c r="D255" i="3"/>
  <c r="D253" i="3"/>
  <c r="D248" i="3"/>
  <c r="D249" i="3"/>
  <c r="D250" i="3"/>
  <c r="D247" i="3"/>
  <c r="D242" i="3"/>
  <c r="D241" i="3"/>
  <c r="D237" i="3"/>
  <c r="D238" i="3"/>
  <c r="D236" i="3"/>
  <c r="D232" i="3"/>
  <c r="D233" i="3"/>
  <c r="D231" i="3"/>
  <c r="D228" i="3"/>
  <c r="D211" i="3"/>
  <c r="D212" i="3"/>
  <c r="D213" i="3"/>
  <c r="D214" i="3"/>
  <c r="D215" i="3"/>
  <c r="D216" i="3"/>
  <c r="D217" i="3"/>
  <c r="D218" i="3"/>
  <c r="D219" i="3"/>
  <c r="D220" i="3"/>
  <c r="D221" i="3"/>
  <c r="D222" i="3"/>
  <c r="D223" i="3"/>
  <c r="D224" i="3"/>
  <c r="D225" i="3"/>
  <c r="D226" i="3"/>
  <c r="D227" i="3"/>
  <c r="D210" i="3"/>
  <c r="D197" i="3"/>
  <c r="D198" i="3"/>
  <c r="D199" i="3"/>
  <c r="D200" i="3"/>
  <c r="D201" i="3"/>
  <c r="D202" i="3"/>
  <c r="D203" i="3"/>
  <c r="D204" i="3"/>
  <c r="D205" i="3"/>
  <c r="D206" i="3"/>
  <c r="D207" i="3"/>
  <c r="D208" i="3"/>
  <c r="D209" i="3"/>
  <c r="D196" i="3"/>
  <c r="D195" i="3"/>
  <c r="D192" i="3"/>
  <c r="D183" i="3"/>
  <c r="D171" i="3"/>
  <c r="D172" i="3"/>
  <c r="D173" i="3"/>
  <c r="D174" i="3"/>
  <c r="D175" i="3"/>
  <c r="D176" i="3"/>
  <c r="D177" i="3"/>
  <c r="D178" i="3"/>
  <c r="D179" i="3"/>
  <c r="D180" i="3"/>
  <c r="D181" i="3"/>
  <c r="D182" i="3"/>
  <c r="D158" i="3"/>
  <c r="D159" i="3"/>
  <c r="D160" i="3"/>
  <c r="D161" i="3"/>
  <c r="D162" i="3"/>
  <c r="D163" i="3"/>
  <c r="D164" i="3"/>
  <c r="D165" i="3"/>
  <c r="D166" i="3"/>
  <c r="D167" i="3"/>
  <c r="D168" i="3"/>
  <c r="D169" i="3"/>
  <c r="D145" i="3"/>
  <c r="D146" i="3"/>
  <c r="D147" i="3"/>
  <c r="D148" i="3"/>
  <c r="D149" i="3"/>
  <c r="D150" i="3"/>
  <c r="D151" i="3"/>
  <c r="D152" i="3"/>
  <c r="D153" i="3"/>
  <c r="D154" i="3"/>
  <c r="D155" i="3"/>
  <c r="D156" i="3"/>
  <c r="D133" i="3"/>
  <c r="D134" i="3"/>
  <c r="D135" i="3"/>
  <c r="D136" i="3"/>
  <c r="D137" i="3"/>
  <c r="D138" i="3"/>
  <c r="D139" i="3"/>
  <c r="D140" i="3"/>
  <c r="D141" i="3"/>
  <c r="D132" i="3"/>
  <c r="D122" i="3"/>
  <c r="D123" i="3"/>
  <c r="D124" i="3"/>
  <c r="D125" i="3"/>
  <c r="D126" i="3"/>
  <c r="D127" i="3"/>
  <c r="D128" i="3"/>
  <c r="D129" i="3"/>
  <c r="D130" i="3"/>
  <c r="D121" i="3"/>
  <c r="D110" i="3"/>
  <c r="D111" i="3"/>
  <c r="D112" i="3"/>
  <c r="D113" i="3"/>
  <c r="D114" i="3"/>
  <c r="D115" i="3"/>
  <c r="D116" i="3"/>
  <c r="D117" i="3"/>
  <c r="D118" i="3"/>
  <c r="D109" i="3"/>
  <c r="D98" i="3"/>
  <c r="D99" i="3"/>
  <c r="D100" i="3"/>
  <c r="D101" i="3"/>
  <c r="D102" i="3"/>
  <c r="D103" i="3"/>
  <c r="D104" i="3"/>
  <c r="D105" i="3"/>
  <c r="D106" i="3"/>
  <c r="D97" i="3"/>
  <c r="D86" i="3"/>
  <c r="D87" i="3"/>
  <c r="D88" i="3"/>
  <c r="D89" i="3"/>
  <c r="D90" i="3"/>
  <c r="D91" i="3"/>
  <c r="D92" i="3"/>
  <c r="D85" i="3"/>
  <c r="D75" i="3"/>
  <c r="D76" i="3"/>
  <c r="D77" i="3"/>
  <c r="D78" i="3"/>
  <c r="D79" i="3"/>
  <c r="D80" i="3"/>
  <c r="D81" i="3"/>
  <c r="D82" i="3"/>
  <c r="D83" i="3"/>
  <c r="D74" i="3"/>
  <c r="D61" i="3"/>
  <c r="D62" i="3"/>
  <c r="D63" i="3"/>
  <c r="D64" i="3"/>
  <c r="D65" i="3"/>
  <c r="D66" i="3"/>
  <c r="D67" i="3"/>
  <c r="D68" i="3"/>
  <c r="D69" i="3"/>
  <c r="D70" i="3"/>
  <c r="D60" i="3"/>
  <c r="D50" i="3"/>
  <c r="D51" i="3"/>
  <c r="D52" i="3"/>
  <c r="D53" i="3"/>
  <c r="D54" i="3"/>
  <c r="D55" i="3"/>
  <c r="D49" i="3"/>
  <c r="D41" i="3"/>
  <c r="D42" i="3"/>
  <c r="D43" i="3"/>
  <c r="D44" i="3"/>
  <c r="D45" i="3"/>
  <c r="D46" i="3"/>
  <c r="D40" i="3"/>
  <c r="D170" i="3"/>
  <c r="D157" i="3"/>
  <c r="D144" i="3"/>
  <c r="D131" i="3"/>
  <c r="D119" i="3"/>
  <c r="D107" i="3"/>
  <c r="D95" i="3"/>
  <c r="D84" i="3"/>
  <c r="D71" i="3"/>
  <c r="D59" i="3"/>
  <c r="D56" i="3"/>
  <c r="D37" i="3"/>
  <c r="D28" i="3"/>
  <c r="D27" i="3"/>
  <c r="D619" i="3"/>
  <c r="D617" i="3"/>
  <c r="C615" i="3"/>
  <c r="D615" i="3"/>
  <c r="P520" i="1"/>
  <c r="N520" i="1"/>
  <c r="L520" i="1"/>
  <c r="J520" i="1"/>
  <c r="G520" i="1"/>
  <c r="H520" i="1" s="1"/>
  <c r="P519" i="1"/>
  <c r="N519" i="1"/>
  <c r="L519" i="1"/>
  <c r="J519" i="1"/>
  <c r="G519" i="1"/>
  <c r="H519" i="1" s="1"/>
  <c r="C376" i="3"/>
  <c r="D376" i="3"/>
  <c r="C374" i="3"/>
  <c r="D374" i="3"/>
  <c r="P319" i="1"/>
  <c r="N319" i="1"/>
  <c r="L319" i="1"/>
  <c r="J319" i="1"/>
  <c r="G319" i="1"/>
  <c r="H319" i="1" s="1"/>
  <c r="P320" i="1"/>
  <c r="N320" i="1"/>
  <c r="L320" i="1"/>
  <c r="J320" i="1"/>
  <c r="G320" i="1"/>
  <c r="H320" i="1" s="1"/>
  <c r="C519" i="3"/>
  <c r="P448" i="1"/>
  <c r="N448" i="1"/>
  <c r="L448" i="1"/>
  <c r="J448" i="1"/>
  <c r="G448" i="1"/>
  <c r="H448" i="1" s="1"/>
  <c r="D340" i="3"/>
  <c r="D339" i="3"/>
  <c r="D338" i="3"/>
  <c r="D337" i="3"/>
  <c r="D336" i="3"/>
  <c r="D335" i="3"/>
  <c r="P294" i="1"/>
  <c r="N294" i="1"/>
  <c r="L294" i="1"/>
  <c r="J294" i="1"/>
  <c r="G294" i="1"/>
  <c r="H294" i="1" s="1"/>
  <c r="P293" i="1"/>
  <c r="N293" i="1"/>
  <c r="L293" i="1"/>
  <c r="J293" i="1"/>
  <c r="G293" i="1"/>
  <c r="H293" i="1" s="1"/>
  <c r="P13" i="1"/>
  <c r="N13" i="1"/>
  <c r="L13" i="1"/>
  <c r="J13" i="1"/>
  <c r="P10" i="1"/>
  <c r="N10" i="1"/>
  <c r="L10" i="1"/>
  <c r="J10" i="1"/>
  <c r="P9" i="1"/>
  <c r="N9" i="1"/>
  <c r="L9" i="1"/>
  <c r="J9" i="1"/>
  <c r="P8" i="1"/>
  <c r="N8" i="1"/>
  <c r="L8" i="1"/>
  <c r="J8" i="1"/>
  <c r="P7" i="1"/>
  <c r="N7" i="1"/>
  <c r="L7" i="1"/>
  <c r="J7" i="1"/>
  <c r="P597" i="1"/>
  <c r="N597" i="1"/>
  <c r="L597" i="1"/>
  <c r="J597" i="1"/>
  <c r="J603" i="1" s="1"/>
  <c r="G602" i="1"/>
  <c r="H602" i="1" s="1"/>
  <c r="G597" i="1"/>
  <c r="H597" i="1" s="1"/>
  <c r="G593" i="1"/>
  <c r="H593" i="1" s="1"/>
  <c r="G591" i="1"/>
  <c r="H591" i="1" s="1"/>
  <c r="G589" i="1"/>
  <c r="H589" i="1" s="1"/>
  <c r="G588" i="1"/>
  <c r="H588" i="1" s="1"/>
  <c r="G587" i="1"/>
  <c r="H587" i="1" s="1"/>
  <c r="G586" i="1"/>
  <c r="H586" i="1" s="1"/>
  <c r="G585" i="1"/>
  <c r="H585" i="1" s="1"/>
  <c r="G584" i="1"/>
  <c r="H584" i="1" s="1"/>
  <c r="G583" i="1"/>
  <c r="H583" i="1" s="1"/>
  <c r="G582" i="1"/>
  <c r="H582" i="1" s="1"/>
  <c r="G581" i="1"/>
  <c r="H581" i="1" s="1"/>
  <c r="G580" i="1"/>
  <c r="H580" i="1" s="1"/>
  <c r="G579" i="1"/>
  <c r="H579" i="1" s="1"/>
  <c r="G578" i="1"/>
  <c r="H578" i="1" s="1"/>
  <c r="G577" i="1"/>
  <c r="H577" i="1" s="1"/>
  <c r="G576" i="1"/>
  <c r="H576" i="1" s="1"/>
  <c r="G575" i="1"/>
  <c r="H575" i="1" s="1"/>
  <c r="G574" i="1"/>
  <c r="H574" i="1" s="1"/>
  <c r="G559" i="1"/>
  <c r="H559" i="1" s="1"/>
  <c r="G558" i="1"/>
  <c r="H558" i="1" s="1"/>
  <c r="G557" i="1"/>
  <c r="H557" i="1" s="1"/>
  <c r="G556" i="1"/>
  <c r="H556" i="1" s="1"/>
  <c r="G555" i="1"/>
  <c r="H555" i="1" s="1"/>
  <c r="G553" i="1"/>
  <c r="H553" i="1" s="1"/>
  <c r="G552" i="1"/>
  <c r="H552" i="1" s="1"/>
  <c r="G547" i="1"/>
  <c r="H547" i="1" s="1"/>
  <c r="G545" i="1"/>
  <c r="H545" i="1" s="1"/>
  <c r="G544" i="1"/>
  <c r="H544" i="1" s="1"/>
  <c r="G543" i="1"/>
  <c r="H543" i="1" s="1"/>
  <c r="G542" i="1"/>
  <c r="H542" i="1" s="1"/>
  <c r="G540" i="1"/>
  <c r="H540" i="1" s="1"/>
  <c r="G539" i="1"/>
  <c r="H539" i="1" s="1"/>
  <c r="G537" i="1"/>
  <c r="H537" i="1" s="1"/>
  <c r="G536" i="1"/>
  <c r="H536" i="1" s="1"/>
  <c r="G533" i="1"/>
  <c r="H533" i="1" s="1"/>
  <c r="G532" i="1"/>
  <c r="H532" i="1" s="1"/>
  <c r="G527" i="1"/>
  <c r="H527" i="1" s="1"/>
  <c r="G526" i="1"/>
  <c r="H526" i="1" s="1"/>
  <c r="G525" i="1"/>
  <c r="H525" i="1" s="1"/>
  <c r="G524" i="1"/>
  <c r="H524" i="1" s="1"/>
  <c r="G523" i="1"/>
  <c r="H523" i="1" s="1"/>
  <c r="G521" i="1"/>
  <c r="H521" i="1" s="1"/>
  <c r="G517" i="1"/>
  <c r="H517" i="1" s="1"/>
  <c r="G516" i="1"/>
  <c r="H516" i="1" s="1"/>
  <c r="G515" i="1"/>
  <c r="H515" i="1" s="1"/>
  <c r="G514" i="1"/>
  <c r="H514" i="1" s="1"/>
  <c r="G513" i="1"/>
  <c r="H513" i="1" s="1"/>
  <c r="G511" i="1"/>
  <c r="H511" i="1" s="1"/>
  <c r="G509" i="1"/>
  <c r="H509" i="1" s="1"/>
  <c r="G508" i="1"/>
  <c r="H508" i="1" s="1"/>
  <c r="G507" i="1"/>
  <c r="H507" i="1" s="1"/>
  <c r="G506" i="1"/>
  <c r="H506" i="1" s="1"/>
  <c r="G505" i="1"/>
  <c r="H505" i="1" s="1"/>
  <c r="G503" i="1"/>
  <c r="H503" i="1" s="1"/>
  <c r="G502" i="1"/>
  <c r="H502" i="1" s="1"/>
  <c r="G500" i="1"/>
  <c r="H500" i="1" s="1"/>
  <c r="G499" i="1"/>
  <c r="H499" i="1" s="1"/>
  <c r="G497" i="1"/>
  <c r="H497" i="1" s="1"/>
  <c r="G496" i="1"/>
  <c r="H496" i="1" s="1"/>
  <c r="G495" i="1"/>
  <c r="H495" i="1" s="1"/>
  <c r="G493" i="1"/>
  <c r="H493" i="1" s="1"/>
  <c r="G492" i="1"/>
  <c r="H492" i="1" s="1"/>
  <c r="G491" i="1"/>
  <c r="H491" i="1" s="1"/>
  <c r="G489" i="1"/>
  <c r="H489" i="1" s="1"/>
  <c r="G488" i="1"/>
  <c r="H488" i="1" s="1"/>
  <c r="G487" i="1"/>
  <c r="H487" i="1" s="1"/>
  <c r="G485" i="1"/>
  <c r="H485" i="1" s="1"/>
  <c r="G484" i="1"/>
  <c r="H484" i="1" s="1"/>
  <c r="G483" i="1"/>
  <c r="H483" i="1" s="1"/>
  <c r="G481" i="1"/>
  <c r="H481" i="1" s="1"/>
  <c r="G480" i="1"/>
  <c r="H480" i="1" s="1"/>
  <c r="G479" i="1"/>
  <c r="H479" i="1" s="1"/>
  <c r="G476" i="1"/>
  <c r="H476" i="1" s="1"/>
  <c r="G475" i="1"/>
  <c r="H475" i="1" s="1"/>
  <c r="G474" i="1"/>
  <c r="H474" i="1" s="1"/>
  <c r="G473" i="1"/>
  <c r="H473" i="1" s="1"/>
  <c r="G472" i="1"/>
  <c r="H472" i="1" s="1"/>
  <c r="G471" i="1"/>
  <c r="H471" i="1" s="1"/>
  <c r="G468" i="1"/>
  <c r="H468" i="1" s="1"/>
  <c r="G467" i="1"/>
  <c r="H467" i="1" s="1"/>
  <c r="G465" i="1"/>
  <c r="H465" i="1" s="1"/>
  <c r="G464" i="1"/>
  <c r="H464" i="1" s="1"/>
  <c r="G463" i="1"/>
  <c r="H463" i="1" s="1"/>
  <c r="G462" i="1"/>
  <c r="H462" i="1" s="1"/>
  <c r="G460" i="1"/>
  <c r="H460" i="1" s="1"/>
  <c r="G459" i="1"/>
  <c r="H459" i="1" s="1"/>
  <c r="G458" i="1"/>
  <c r="H458" i="1" s="1"/>
  <c r="G456" i="1"/>
  <c r="H456" i="1" s="1"/>
  <c r="G455" i="1"/>
  <c r="H455" i="1" s="1"/>
  <c r="G454" i="1"/>
  <c r="H454" i="1" s="1"/>
  <c r="G452" i="1"/>
  <c r="H452" i="1" s="1"/>
  <c r="G451" i="1"/>
  <c r="H451" i="1" s="1"/>
  <c r="G450" i="1"/>
  <c r="H450" i="1" s="1"/>
  <c r="G449" i="1"/>
  <c r="H449" i="1" s="1"/>
  <c r="G447" i="1"/>
  <c r="H447" i="1" s="1"/>
  <c r="G446" i="1"/>
  <c r="H446" i="1" s="1"/>
  <c r="G445" i="1"/>
  <c r="H445" i="1" s="1"/>
  <c r="G444" i="1"/>
  <c r="H444" i="1" s="1"/>
  <c r="G442" i="1"/>
  <c r="H442" i="1" s="1"/>
  <c r="G441" i="1"/>
  <c r="H441" i="1" s="1"/>
  <c r="G440" i="1"/>
  <c r="H440" i="1" s="1"/>
  <c r="G439" i="1"/>
  <c r="H439" i="1" s="1"/>
  <c r="G438" i="1"/>
  <c r="H438" i="1" s="1"/>
  <c r="G437" i="1"/>
  <c r="H437" i="1" s="1"/>
  <c r="G436" i="1"/>
  <c r="H436" i="1" s="1"/>
  <c r="G435" i="1"/>
  <c r="H435" i="1" s="1"/>
  <c r="G434" i="1"/>
  <c r="H434" i="1" s="1"/>
  <c r="G433" i="1"/>
  <c r="H433" i="1" s="1"/>
  <c r="G432" i="1"/>
  <c r="H432" i="1" s="1"/>
  <c r="G431" i="1"/>
  <c r="H431" i="1" s="1"/>
  <c r="G429" i="1"/>
  <c r="H429" i="1" s="1"/>
  <c r="G428" i="1"/>
  <c r="H428" i="1" s="1"/>
  <c r="G427" i="1"/>
  <c r="H427" i="1" s="1"/>
  <c r="G426" i="1"/>
  <c r="H426" i="1" s="1"/>
  <c r="G425" i="1"/>
  <c r="H425" i="1" s="1"/>
  <c r="G424" i="1"/>
  <c r="H424" i="1" s="1"/>
  <c r="G423" i="1"/>
  <c r="H423" i="1" s="1"/>
  <c r="G422" i="1"/>
  <c r="H422" i="1" s="1"/>
  <c r="G421" i="1"/>
  <c r="H421" i="1" s="1"/>
  <c r="G419" i="1"/>
  <c r="H419" i="1" s="1"/>
  <c r="G418" i="1"/>
  <c r="H418" i="1" s="1"/>
  <c r="G417" i="1"/>
  <c r="H417" i="1" s="1"/>
  <c r="G416" i="1"/>
  <c r="H416" i="1" s="1"/>
  <c r="G415" i="1"/>
  <c r="H415" i="1" s="1"/>
  <c r="G414" i="1"/>
  <c r="H414" i="1" s="1"/>
  <c r="G412" i="1"/>
  <c r="H412" i="1" s="1"/>
  <c r="G411" i="1"/>
  <c r="H411" i="1" s="1"/>
  <c r="G410" i="1"/>
  <c r="H410" i="1" s="1"/>
  <c r="G409" i="1"/>
  <c r="H409" i="1" s="1"/>
  <c r="G408" i="1"/>
  <c r="H408" i="1" s="1"/>
  <c r="G407" i="1"/>
  <c r="H407" i="1" s="1"/>
  <c r="G405" i="1"/>
  <c r="H405" i="1" s="1"/>
  <c r="G404" i="1"/>
  <c r="H404" i="1" s="1"/>
  <c r="G403" i="1"/>
  <c r="H403" i="1" s="1"/>
  <c r="G402" i="1"/>
  <c r="H402" i="1" s="1"/>
  <c r="G401" i="1"/>
  <c r="H401" i="1" s="1"/>
  <c r="G400" i="1"/>
  <c r="H400" i="1" s="1"/>
  <c r="G398" i="1"/>
  <c r="H398" i="1" s="1"/>
  <c r="G397" i="1"/>
  <c r="H397" i="1" s="1"/>
  <c r="G396" i="1"/>
  <c r="H396" i="1" s="1"/>
  <c r="G395" i="1"/>
  <c r="H395" i="1" s="1"/>
  <c r="G394" i="1"/>
  <c r="H394" i="1" s="1"/>
  <c r="G393" i="1"/>
  <c r="H393" i="1" s="1"/>
  <c r="G391" i="1"/>
  <c r="H391" i="1" s="1"/>
  <c r="G390" i="1"/>
  <c r="H390" i="1" s="1"/>
  <c r="G389" i="1"/>
  <c r="H389" i="1" s="1"/>
  <c r="G388" i="1"/>
  <c r="H388" i="1" s="1"/>
  <c r="G387" i="1"/>
  <c r="H387" i="1" s="1"/>
  <c r="G386" i="1"/>
  <c r="H386" i="1" s="1"/>
  <c r="G384" i="1"/>
  <c r="H384" i="1" s="1"/>
  <c r="G383" i="1"/>
  <c r="H383" i="1" s="1"/>
  <c r="G382" i="1"/>
  <c r="H382" i="1" s="1"/>
  <c r="G381" i="1"/>
  <c r="H381" i="1" s="1"/>
  <c r="G380" i="1"/>
  <c r="H380" i="1" s="1"/>
  <c r="G379" i="1"/>
  <c r="H379" i="1" s="1"/>
  <c r="G377" i="1"/>
  <c r="H377" i="1" s="1"/>
  <c r="G376" i="1"/>
  <c r="H376" i="1" s="1"/>
  <c r="G375" i="1"/>
  <c r="H375" i="1" s="1"/>
  <c r="G374" i="1"/>
  <c r="H374" i="1" s="1"/>
  <c r="G373" i="1"/>
  <c r="H373" i="1" s="1"/>
  <c r="G372" i="1"/>
  <c r="H372" i="1" s="1"/>
  <c r="G370" i="1"/>
  <c r="H370" i="1" s="1"/>
  <c r="G369" i="1"/>
  <c r="H369" i="1" s="1"/>
  <c r="G368" i="1"/>
  <c r="H368" i="1" s="1"/>
  <c r="G367" i="1"/>
  <c r="H367" i="1" s="1"/>
  <c r="G366" i="1"/>
  <c r="H366" i="1" s="1"/>
  <c r="G365" i="1"/>
  <c r="H365" i="1" s="1"/>
  <c r="G363" i="1"/>
  <c r="H363" i="1" s="1"/>
  <c r="G362" i="1"/>
  <c r="H362" i="1" s="1"/>
  <c r="G361" i="1"/>
  <c r="H361" i="1" s="1"/>
  <c r="G360" i="1"/>
  <c r="H360" i="1" s="1"/>
  <c r="G359" i="1"/>
  <c r="H359" i="1" s="1"/>
  <c r="G358" i="1"/>
  <c r="H358" i="1" s="1"/>
  <c r="G355" i="1"/>
  <c r="H355" i="1" s="1"/>
  <c r="G354" i="1"/>
  <c r="H354" i="1" s="1"/>
  <c r="G353" i="1"/>
  <c r="H353" i="1" s="1"/>
  <c r="G352" i="1"/>
  <c r="H352" i="1" s="1"/>
  <c r="G351" i="1"/>
  <c r="H351" i="1" s="1"/>
  <c r="G350" i="1"/>
  <c r="H350" i="1" s="1"/>
  <c r="G349" i="1"/>
  <c r="H349" i="1" s="1"/>
  <c r="G347" i="1"/>
  <c r="H347" i="1" s="1"/>
  <c r="G346" i="1"/>
  <c r="H346" i="1" s="1"/>
  <c r="G345" i="1"/>
  <c r="H345" i="1" s="1"/>
  <c r="G344" i="1"/>
  <c r="H344" i="1" s="1"/>
  <c r="G343" i="1"/>
  <c r="H343" i="1" s="1"/>
  <c r="G342" i="1"/>
  <c r="H342" i="1" s="1"/>
  <c r="G341" i="1"/>
  <c r="H341" i="1" s="1"/>
  <c r="G338" i="1"/>
  <c r="H338" i="1" s="1"/>
  <c r="G336" i="1"/>
  <c r="H336" i="1" s="1"/>
  <c r="G335" i="1"/>
  <c r="H335" i="1" s="1"/>
  <c r="G334" i="1"/>
  <c r="H334" i="1" s="1"/>
  <c r="G333" i="1"/>
  <c r="H333" i="1" s="1"/>
  <c r="G327" i="1"/>
  <c r="H327" i="1" s="1"/>
  <c r="G326" i="1"/>
  <c r="H326" i="1" s="1"/>
  <c r="G325" i="1"/>
  <c r="H325" i="1" s="1"/>
  <c r="G324" i="1"/>
  <c r="H324" i="1" s="1"/>
  <c r="G323" i="1"/>
  <c r="H323" i="1" s="1"/>
  <c r="G321" i="1"/>
  <c r="H321" i="1" s="1"/>
  <c r="G318" i="1"/>
  <c r="H318" i="1" s="1"/>
  <c r="G316" i="1"/>
  <c r="H316" i="1" s="1"/>
  <c r="G315" i="1"/>
  <c r="H315" i="1" s="1"/>
  <c r="G314" i="1"/>
  <c r="H314" i="1" s="1"/>
  <c r="G312" i="1"/>
  <c r="H312" i="1" s="1"/>
  <c r="G311" i="1"/>
  <c r="H311" i="1" s="1"/>
  <c r="G310" i="1"/>
  <c r="H310" i="1" s="1"/>
  <c r="G309" i="1"/>
  <c r="H309" i="1" s="1"/>
  <c r="G308" i="1"/>
  <c r="H308" i="1" s="1"/>
  <c r="G305" i="1"/>
  <c r="H305" i="1" s="1"/>
  <c r="G304" i="1"/>
  <c r="H304" i="1" s="1"/>
  <c r="G302" i="1"/>
  <c r="H302" i="1" s="1"/>
  <c r="G301" i="1"/>
  <c r="H301" i="1" s="1"/>
  <c r="G300" i="1"/>
  <c r="H300" i="1" s="1"/>
  <c r="G299" i="1"/>
  <c r="H299" i="1" s="1"/>
  <c r="G297" i="1"/>
  <c r="H297" i="1" s="1"/>
  <c r="G296" i="1"/>
  <c r="H296" i="1" s="1"/>
  <c r="G295" i="1"/>
  <c r="H295" i="1" s="1"/>
  <c r="G292" i="1"/>
  <c r="H292" i="1" s="1"/>
  <c r="G290" i="1"/>
  <c r="H290" i="1" s="1"/>
  <c r="G289" i="1"/>
  <c r="H289" i="1" s="1"/>
  <c r="G288" i="1"/>
  <c r="H288" i="1" s="1"/>
  <c r="G287" i="1"/>
  <c r="H287" i="1" s="1"/>
  <c r="G286" i="1"/>
  <c r="G280" i="1"/>
  <c r="H280" i="1" s="1"/>
  <c r="G279" i="1"/>
  <c r="H279" i="1" s="1"/>
  <c r="G278" i="1"/>
  <c r="H278" i="1" s="1"/>
  <c r="G277" i="1"/>
  <c r="H277" i="1" s="1"/>
  <c r="G276" i="1"/>
  <c r="H276" i="1" s="1"/>
  <c r="G274" i="1"/>
  <c r="H274" i="1" s="1"/>
  <c r="G273" i="1"/>
  <c r="H273" i="1" s="1"/>
  <c r="G272" i="1"/>
  <c r="H272" i="1" s="1"/>
  <c r="G271" i="1"/>
  <c r="H271" i="1" s="1"/>
  <c r="G270" i="1"/>
  <c r="H270" i="1" s="1"/>
  <c r="G268" i="1"/>
  <c r="H268" i="1" s="1"/>
  <c r="G267" i="1"/>
  <c r="H267" i="1" s="1"/>
  <c r="G266" i="1"/>
  <c r="H266" i="1" s="1"/>
  <c r="G265" i="1"/>
  <c r="H265" i="1" s="1"/>
  <c r="G264" i="1"/>
  <c r="H264" i="1" s="1"/>
  <c r="G261" i="1"/>
  <c r="H261" i="1" s="1"/>
  <c r="G260" i="1"/>
  <c r="H260" i="1" s="1"/>
  <c r="G259" i="1"/>
  <c r="H259" i="1" s="1"/>
  <c r="G257" i="1"/>
  <c r="H257" i="1" s="1"/>
  <c r="G256" i="1"/>
  <c r="H256" i="1" s="1"/>
  <c r="G255" i="1"/>
  <c r="H255" i="1" s="1"/>
  <c r="G253" i="1"/>
  <c r="H253" i="1" s="1"/>
  <c r="G252" i="1"/>
  <c r="H252" i="1" s="1"/>
  <c r="G251" i="1"/>
  <c r="H251" i="1" s="1"/>
  <c r="G250" i="1"/>
  <c r="H250" i="1" s="1"/>
  <c r="G249" i="1"/>
  <c r="H249" i="1" s="1"/>
  <c r="G248" i="1"/>
  <c r="H248" i="1" s="1"/>
  <c r="G246" i="1"/>
  <c r="H246" i="1" s="1"/>
  <c r="G245" i="1"/>
  <c r="H245" i="1" s="1"/>
  <c r="G244" i="1"/>
  <c r="H244" i="1" s="1"/>
  <c r="G243" i="1"/>
  <c r="H243" i="1" s="1"/>
  <c r="G242" i="1"/>
  <c r="H242" i="1" s="1"/>
  <c r="G241" i="1"/>
  <c r="H241" i="1" s="1"/>
  <c r="G239" i="1"/>
  <c r="H239" i="1" s="1"/>
  <c r="G238" i="1"/>
  <c r="H238" i="1" s="1"/>
  <c r="G237" i="1"/>
  <c r="H237" i="1" s="1"/>
  <c r="G236" i="1"/>
  <c r="H236" i="1" s="1"/>
  <c r="G235" i="1"/>
  <c r="H235" i="1" s="1"/>
  <c r="G234" i="1"/>
  <c r="H234" i="1" s="1"/>
  <c r="G233" i="1"/>
  <c r="H233" i="1" s="1"/>
  <c r="G232" i="1"/>
  <c r="H232" i="1" s="1"/>
  <c r="G229" i="1"/>
  <c r="H229" i="1" s="1"/>
  <c r="G228" i="1"/>
  <c r="H228" i="1" s="1"/>
  <c r="G227" i="1"/>
  <c r="H227" i="1" s="1"/>
  <c r="G226" i="1"/>
  <c r="H226" i="1" s="1"/>
  <c r="G225" i="1"/>
  <c r="G223" i="1"/>
  <c r="H223" i="1" s="1"/>
  <c r="G222" i="1"/>
  <c r="H222" i="1" s="1"/>
  <c r="G221" i="1"/>
  <c r="H221" i="1" s="1"/>
  <c r="G220" i="1"/>
  <c r="H220" i="1" s="1"/>
  <c r="G218" i="1"/>
  <c r="H218" i="1" s="1"/>
  <c r="G217" i="1"/>
  <c r="H217" i="1" s="1"/>
  <c r="G216" i="1"/>
  <c r="H216" i="1" s="1"/>
  <c r="G214" i="1"/>
  <c r="H214" i="1" s="1"/>
  <c r="G213" i="1"/>
  <c r="H213" i="1" s="1"/>
  <c r="G212" i="1"/>
  <c r="H212" i="1" s="1"/>
  <c r="G210" i="1"/>
  <c r="H210" i="1" s="1"/>
  <c r="G209" i="1"/>
  <c r="H209" i="1" s="1"/>
  <c r="G208" i="1"/>
  <c r="H208" i="1" s="1"/>
  <c r="G205" i="1"/>
  <c r="H205" i="1" s="1"/>
  <c r="G204" i="1"/>
  <c r="H204" i="1" s="1"/>
  <c r="G203" i="1"/>
  <c r="H203" i="1" s="1"/>
  <c r="G202" i="1"/>
  <c r="H202" i="1" s="1"/>
  <c r="G201" i="1"/>
  <c r="H201" i="1" s="1"/>
  <c r="G200" i="1"/>
  <c r="H200" i="1" s="1"/>
  <c r="G199" i="1"/>
  <c r="H199" i="1" s="1"/>
  <c r="G198" i="1"/>
  <c r="H198" i="1" s="1"/>
  <c r="G197" i="1"/>
  <c r="H197" i="1" s="1"/>
  <c r="G196" i="1"/>
  <c r="H196" i="1" s="1"/>
  <c r="G195" i="1"/>
  <c r="H195" i="1" s="1"/>
  <c r="G194" i="1"/>
  <c r="H194" i="1" s="1"/>
  <c r="G193" i="1"/>
  <c r="H193" i="1" s="1"/>
  <c r="G192" i="1"/>
  <c r="H192" i="1" s="1"/>
  <c r="G191" i="1"/>
  <c r="H191" i="1" s="1"/>
  <c r="G190" i="1"/>
  <c r="H190" i="1" s="1"/>
  <c r="G189" i="1"/>
  <c r="H189" i="1" s="1"/>
  <c r="G187" i="1"/>
  <c r="H187" i="1" s="1"/>
  <c r="G186" i="1"/>
  <c r="H186" i="1" s="1"/>
  <c r="G185" i="1"/>
  <c r="H185" i="1" s="1"/>
  <c r="G184" i="1"/>
  <c r="H184" i="1" s="1"/>
  <c r="G183" i="1"/>
  <c r="H183" i="1" s="1"/>
  <c r="G182" i="1"/>
  <c r="H182" i="1" s="1"/>
  <c r="G181" i="1"/>
  <c r="H181" i="1" s="1"/>
  <c r="G180" i="1"/>
  <c r="H180" i="1" s="1"/>
  <c r="G179" i="1"/>
  <c r="H179" i="1" s="1"/>
  <c r="G178" i="1"/>
  <c r="H178" i="1" s="1"/>
  <c r="G177" i="1"/>
  <c r="H177" i="1" s="1"/>
  <c r="G176" i="1"/>
  <c r="H176" i="1" s="1"/>
  <c r="G175" i="1"/>
  <c r="H175" i="1" s="1"/>
  <c r="G174" i="1"/>
  <c r="H174" i="1" s="1"/>
  <c r="G170" i="1"/>
  <c r="H170" i="1" s="1"/>
  <c r="G169" i="1"/>
  <c r="H169" i="1" s="1"/>
  <c r="G168" i="1"/>
  <c r="H168" i="1" s="1"/>
  <c r="G167" i="1"/>
  <c r="H167" i="1" s="1"/>
  <c r="G165" i="1"/>
  <c r="H165" i="1" s="1"/>
  <c r="G164" i="1"/>
  <c r="H164" i="1" s="1"/>
  <c r="G163" i="1"/>
  <c r="H163" i="1" s="1"/>
  <c r="G162" i="1"/>
  <c r="H162" i="1" s="1"/>
  <c r="G161" i="1"/>
  <c r="H161" i="1" s="1"/>
  <c r="G160" i="1"/>
  <c r="H160" i="1" s="1"/>
  <c r="G159" i="1"/>
  <c r="H159" i="1" s="1"/>
  <c r="G158" i="1"/>
  <c r="H158" i="1" s="1"/>
  <c r="G157" i="1"/>
  <c r="H157" i="1" s="1"/>
  <c r="G156" i="1"/>
  <c r="H156" i="1" s="1"/>
  <c r="G155" i="1"/>
  <c r="H155" i="1" s="1"/>
  <c r="G154" i="1"/>
  <c r="H154" i="1" s="1"/>
  <c r="G152" i="1"/>
  <c r="H152" i="1" s="1"/>
  <c r="G151" i="1"/>
  <c r="H151" i="1" s="1"/>
  <c r="G150" i="1"/>
  <c r="H150" i="1" s="1"/>
  <c r="G149" i="1"/>
  <c r="H149" i="1" s="1"/>
  <c r="G148" i="1"/>
  <c r="H148" i="1" s="1"/>
  <c r="G147" i="1"/>
  <c r="H147" i="1" s="1"/>
  <c r="G146" i="1"/>
  <c r="H146" i="1" s="1"/>
  <c r="G145" i="1"/>
  <c r="H145" i="1" s="1"/>
  <c r="G144" i="1"/>
  <c r="H144" i="1" s="1"/>
  <c r="G143" i="1"/>
  <c r="H143" i="1" s="1"/>
  <c r="G142" i="1"/>
  <c r="H142" i="1" s="1"/>
  <c r="G141" i="1"/>
  <c r="H141" i="1" s="1"/>
  <c r="G139" i="1"/>
  <c r="H139" i="1" s="1"/>
  <c r="G138" i="1"/>
  <c r="H138" i="1" s="1"/>
  <c r="G137" i="1"/>
  <c r="H137" i="1" s="1"/>
  <c r="G136" i="1"/>
  <c r="H136" i="1" s="1"/>
  <c r="G135" i="1"/>
  <c r="H135" i="1" s="1"/>
  <c r="G134" i="1"/>
  <c r="H134" i="1" s="1"/>
  <c r="G133" i="1"/>
  <c r="H133" i="1" s="1"/>
  <c r="G132" i="1"/>
  <c r="H132" i="1" s="1"/>
  <c r="G131" i="1"/>
  <c r="H131" i="1" s="1"/>
  <c r="G130" i="1"/>
  <c r="H130" i="1" s="1"/>
  <c r="G129" i="1"/>
  <c r="H129" i="1" s="1"/>
  <c r="G128" i="1"/>
  <c r="H128" i="1" s="1"/>
  <c r="G125" i="1"/>
  <c r="H125" i="1" s="1"/>
  <c r="G124" i="1"/>
  <c r="H124" i="1" s="1"/>
  <c r="G123" i="1"/>
  <c r="H123" i="1" s="1"/>
  <c r="G122" i="1"/>
  <c r="H122" i="1" s="1"/>
  <c r="G121" i="1"/>
  <c r="H121" i="1" s="1"/>
  <c r="G120" i="1"/>
  <c r="H120" i="1" s="1"/>
  <c r="G119" i="1"/>
  <c r="H119" i="1" s="1"/>
  <c r="G118" i="1"/>
  <c r="H118" i="1" s="1"/>
  <c r="G117" i="1"/>
  <c r="H117" i="1" s="1"/>
  <c r="G116" i="1"/>
  <c r="H116" i="1" s="1"/>
  <c r="G114" i="1"/>
  <c r="H114" i="1" s="1"/>
  <c r="G113" i="1"/>
  <c r="H113" i="1" s="1"/>
  <c r="G112" i="1"/>
  <c r="H112" i="1" s="1"/>
  <c r="G111" i="1"/>
  <c r="H111" i="1" s="1"/>
  <c r="G110" i="1"/>
  <c r="H110" i="1" s="1"/>
  <c r="G109" i="1"/>
  <c r="H109" i="1" s="1"/>
  <c r="G108" i="1"/>
  <c r="H108" i="1" s="1"/>
  <c r="G107" i="1"/>
  <c r="H107" i="1" s="1"/>
  <c r="G106" i="1"/>
  <c r="H106" i="1" s="1"/>
  <c r="G105" i="1"/>
  <c r="G102" i="1"/>
  <c r="H102" i="1" s="1"/>
  <c r="G101" i="1"/>
  <c r="H101" i="1" s="1"/>
  <c r="G100" i="1"/>
  <c r="H100" i="1" s="1"/>
  <c r="G99" i="1"/>
  <c r="H99" i="1" s="1"/>
  <c r="G98" i="1"/>
  <c r="H98" i="1" s="1"/>
  <c r="G97" i="1"/>
  <c r="H97" i="1" s="1"/>
  <c r="G96" i="1"/>
  <c r="H96" i="1" s="1"/>
  <c r="G95" i="1"/>
  <c r="H95" i="1" s="1"/>
  <c r="G94" i="1"/>
  <c r="H94" i="1" s="1"/>
  <c r="G93" i="1"/>
  <c r="G90" i="1"/>
  <c r="H90" i="1" s="1"/>
  <c r="G89" i="1"/>
  <c r="H89" i="1" s="1"/>
  <c r="G88" i="1"/>
  <c r="H88" i="1" s="1"/>
  <c r="G87" i="1"/>
  <c r="H87" i="1" s="1"/>
  <c r="G86" i="1"/>
  <c r="H86" i="1" s="1"/>
  <c r="G85" i="1"/>
  <c r="H85" i="1" s="1"/>
  <c r="G84" i="1"/>
  <c r="H84" i="1" s="1"/>
  <c r="G83" i="1"/>
  <c r="H83" i="1" s="1"/>
  <c r="G82" i="1"/>
  <c r="H82" i="1" s="1"/>
  <c r="G81" i="1"/>
  <c r="G77" i="1"/>
  <c r="H77" i="1" s="1"/>
  <c r="G76" i="1"/>
  <c r="H76" i="1" s="1"/>
  <c r="G75" i="1"/>
  <c r="H75" i="1" s="1"/>
  <c r="G74" i="1"/>
  <c r="H74" i="1" s="1"/>
  <c r="G73" i="1"/>
  <c r="H73" i="1" s="1"/>
  <c r="G72" i="1"/>
  <c r="H72" i="1" s="1"/>
  <c r="G71" i="1"/>
  <c r="H71" i="1" s="1"/>
  <c r="G70" i="1"/>
  <c r="H70" i="1" s="1"/>
  <c r="G68" i="1"/>
  <c r="H68" i="1" s="1"/>
  <c r="G67" i="1"/>
  <c r="H67" i="1" s="1"/>
  <c r="G66" i="1"/>
  <c r="H66" i="1" s="1"/>
  <c r="G65" i="1"/>
  <c r="H65" i="1" s="1"/>
  <c r="G64" i="1"/>
  <c r="H64" i="1" s="1"/>
  <c r="G63" i="1"/>
  <c r="H63" i="1" s="1"/>
  <c r="G62" i="1"/>
  <c r="H62" i="1" s="1"/>
  <c r="G61" i="1"/>
  <c r="H61" i="1" s="1"/>
  <c r="G60" i="1"/>
  <c r="H60" i="1" s="1"/>
  <c r="G59" i="1"/>
  <c r="G55" i="1"/>
  <c r="H55" i="1" s="1"/>
  <c r="G54" i="1"/>
  <c r="H54" i="1" s="1"/>
  <c r="G53" i="1"/>
  <c r="H53" i="1" s="1"/>
  <c r="G52" i="1"/>
  <c r="H52" i="1" s="1"/>
  <c r="G51" i="1"/>
  <c r="H51" i="1" s="1"/>
  <c r="G50" i="1"/>
  <c r="H50" i="1" s="1"/>
  <c r="G49" i="1"/>
  <c r="H49" i="1" s="1"/>
  <c r="G48" i="1"/>
  <c r="H48" i="1" s="1"/>
  <c r="G47" i="1"/>
  <c r="H47" i="1" s="1"/>
  <c r="G46" i="1"/>
  <c r="H46" i="1" s="1"/>
  <c r="G45" i="1"/>
  <c r="H45" i="1" s="1"/>
  <c r="G41" i="1"/>
  <c r="H41" i="1" s="1"/>
  <c r="G40" i="1"/>
  <c r="H40" i="1" s="1"/>
  <c r="G39" i="1"/>
  <c r="H39" i="1" s="1"/>
  <c r="G38" i="1"/>
  <c r="H38" i="1" s="1"/>
  <c r="G37" i="1"/>
  <c r="H37" i="1" s="1"/>
  <c r="G36" i="1"/>
  <c r="H36" i="1" s="1"/>
  <c r="G35" i="1"/>
  <c r="H35" i="1" s="1"/>
  <c r="G33" i="1"/>
  <c r="H33" i="1" s="1"/>
  <c r="G32" i="1"/>
  <c r="H32" i="1" s="1"/>
  <c r="G31" i="1"/>
  <c r="H31" i="1" s="1"/>
  <c r="G30" i="1"/>
  <c r="H30" i="1" s="1"/>
  <c r="G29" i="1"/>
  <c r="H29" i="1" s="1"/>
  <c r="G28" i="1"/>
  <c r="H28" i="1" s="1"/>
  <c r="G27" i="1"/>
  <c r="H27" i="1" s="1"/>
  <c r="G24" i="1"/>
  <c r="H24" i="1" s="1"/>
  <c r="G23" i="1"/>
  <c r="H23" i="1" s="1"/>
  <c r="G22" i="1"/>
  <c r="H22" i="1" s="1"/>
  <c r="G15" i="1"/>
  <c r="H15" i="1" s="1"/>
  <c r="G14" i="1"/>
  <c r="H14" i="1" s="1"/>
  <c r="G13" i="1"/>
  <c r="H13" i="1" s="1"/>
  <c r="G12" i="1"/>
  <c r="H12" i="1" s="1"/>
  <c r="G11" i="1"/>
  <c r="H11" i="1" s="1"/>
  <c r="G10" i="1"/>
  <c r="H10" i="1" s="1"/>
  <c r="G9" i="1"/>
  <c r="H9" i="1" s="1"/>
  <c r="G8" i="1"/>
  <c r="H8" i="1" s="1"/>
  <c r="G7" i="1"/>
  <c r="H7" i="1" s="1"/>
  <c r="G21" i="1"/>
  <c r="P593" i="1"/>
  <c r="P591" i="1"/>
  <c r="P589" i="1"/>
  <c r="P588" i="1"/>
  <c r="P587" i="1"/>
  <c r="P586" i="1"/>
  <c r="P585" i="1"/>
  <c r="P584" i="1"/>
  <c r="P583" i="1"/>
  <c r="P582" i="1"/>
  <c r="P581" i="1"/>
  <c r="P580" i="1"/>
  <c r="P579" i="1"/>
  <c r="P578" i="1"/>
  <c r="P577" i="1"/>
  <c r="P576" i="1"/>
  <c r="P575" i="1"/>
  <c r="P574" i="1"/>
  <c r="P559" i="1"/>
  <c r="P558" i="1"/>
  <c r="P557" i="1"/>
  <c r="P556" i="1"/>
  <c r="P555" i="1"/>
  <c r="P553" i="1"/>
  <c r="P552" i="1"/>
  <c r="P547" i="1"/>
  <c r="P545" i="1"/>
  <c r="P544" i="1"/>
  <c r="P543" i="1"/>
  <c r="P542" i="1"/>
  <c r="P540" i="1"/>
  <c r="P539" i="1"/>
  <c r="P537" i="1"/>
  <c r="P536" i="1"/>
  <c r="P533" i="1"/>
  <c r="P532" i="1"/>
  <c r="P527" i="1"/>
  <c r="P526" i="1"/>
  <c r="P525" i="1"/>
  <c r="P524" i="1"/>
  <c r="P523" i="1"/>
  <c r="P521" i="1"/>
  <c r="P517" i="1"/>
  <c r="P516" i="1"/>
  <c r="P515" i="1"/>
  <c r="P514" i="1"/>
  <c r="P513" i="1"/>
  <c r="P511" i="1"/>
  <c r="P509" i="1"/>
  <c r="P508" i="1"/>
  <c r="P507" i="1"/>
  <c r="P506" i="1"/>
  <c r="P505" i="1"/>
  <c r="P503" i="1"/>
  <c r="P502" i="1"/>
  <c r="P500" i="1"/>
  <c r="P499" i="1"/>
  <c r="P497" i="1"/>
  <c r="P496" i="1"/>
  <c r="P495" i="1"/>
  <c r="P493" i="1"/>
  <c r="P492" i="1"/>
  <c r="P491" i="1"/>
  <c r="P489" i="1"/>
  <c r="P488" i="1"/>
  <c r="P487" i="1"/>
  <c r="P485" i="1"/>
  <c r="P484" i="1"/>
  <c r="P483" i="1"/>
  <c r="P481" i="1"/>
  <c r="P480" i="1"/>
  <c r="P479" i="1"/>
  <c r="P476" i="1"/>
  <c r="P475" i="1"/>
  <c r="P474" i="1"/>
  <c r="P473" i="1"/>
  <c r="P472" i="1"/>
  <c r="P471" i="1"/>
  <c r="P468" i="1"/>
  <c r="P467" i="1"/>
  <c r="P465" i="1"/>
  <c r="P464" i="1"/>
  <c r="P463" i="1"/>
  <c r="P462" i="1"/>
  <c r="P460" i="1"/>
  <c r="P459" i="1"/>
  <c r="P458" i="1"/>
  <c r="P456" i="1"/>
  <c r="P455" i="1"/>
  <c r="P454" i="1"/>
  <c r="P452" i="1"/>
  <c r="P451" i="1"/>
  <c r="P450" i="1"/>
  <c r="P449" i="1"/>
  <c r="P447" i="1"/>
  <c r="P446" i="1"/>
  <c r="P445" i="1"/>
  <c r="P444" i="1"/>
  <c r="P442" i="1"/>
  <c r="P441" i="1"/>
  <c r="P440" i="1"/>
  <c r="P439" i="1"/>
  <c r="P438" i="1"/>
  <c r="P437" i="1"/>
  <c r="P436" i="1"/>
  <c r="P435" i="1"/>
  <c r="P434" i="1"/>
  <c r="P433" i="1"/>
  <c r="P432" i="1"/>
  <c r="P431" i="1"/>
  <c r="P429" i="1"/>
  <c r="P428" i="1"/>
  <c r="P427" i="1"/>
  <c r="P426" i="1"/>
  <c r="P425" i="1"/>
  <c r="P424" i="1"/>
  <c r="P423" i="1"/>
  <c r="P422" i="1"/>
  <c r="P421" i="1"/>
  <c r="P419" i="1"/>
  <c r="P418" i="1"/>
  <c r="P417" i="1"/>
  <c r="P416" i="1"/>
  <c r="P415" i="1"/>
  <c r="P414" i="1"/>
  <c r="P412" i="1"/>
  <c r="P411" i="1"/>
  <c r="P410" i="1"/>
  <c r="P409" i="1"/>
  <c r="P408" i="1"/>
  <c r="P407" i="1"/>
  <c r="P405" i="1"/>
  <c r="P404" i="1"/>
  <c r="P403" i="1"/>
  <c r="P402" i="1"/>
  <c r="P401" i="1"/>
  <c r="P400" i="1"/>
  <c r="P398" i="1"/>
  <c r="P397" i="1"/>
  <c r="P396" i="1"/>
  <c r="P395" i="1"/>
  <c r="P394" i="1"/>
  <c r="P393" i="1"/>
  <c r="P391" i="1"/>
  <c r="P390" i="1"/>
  <c r="P389" i="1"/>
  <c r="P388" i="1"/>
  <c r="P387" i="1"/>
  <c r="P386" i="1"/>
  <c r="P384" i="1"/>
  <c r="P383" i="1"/>
  <c r="P382" i="1"/>
  <c r="P381" i="1"/>
  <c r="P380" i="1"/>
  <c r="P379" i="1"/>
  <c r="P377" i="1"/>
  <c r="P376" i="1"/>
  <c r="P375" i="1"/>
  <c r="P374" i="1"/>
  <c r="P373" i="1"/>
  <c r="P372" i="1"/>
  <c r="P370" i="1"/>
  <c r="P369" i="1"/>
  <c r="P368" i="1"/>
  <c r="P367" i="1"/>
  <c r="P366" i="1"/>
  <c r="P365" i="1"/>
  <c r="P363" i="1"/>
  <c r="P362" i="1"/>
  <c r="P361" i="1"/>
  <c r="P360" i="1"/>
  <c r="P359" i="1"/>
  <c r="P358" i="1"/>
  <c r="P355" i="1"/>
  <c r="P354" i="1"/>
  <c r="P353" i="1"/>
  <c r="P352" i="1"/>
  <c r="P351" i="1"/>
  <c r="P350" i="1"/>
  <c r="P349" i="1"/>
  <c r="P347" i="1"/>
  <c r="P346" i="1"/>
  <c r="P345" i="1"/>
  <c r="P344" i="1"/>
  <c r="P343" i="1"/>
  <c r="P342" i="1"/>
  <c r="P341" i="1"/>
  <c r="P338" i="1"/>
  <c r="P336" i="1"/>
  <c r="P335" i="1"/>
  <c r="P334" i="1"/>
  <c r="P333" i="1"/>
  <c r="P327" i="1"/>
  <c r="P326" i="1"/>
  <c r="P325" i="1"/>
  <c r="P324" i="1"/>
  <c r="P323" i="1"/>
  <c r="P321" i="1"/>
  <c r="P318" i="1"/>
  <c r="P316" i="1"/>
  <c r="P315" i="1"/>
  <c r="P314" i="1"/>
  <c r="P312" i="1"/>
  <c r="P311" i="1"/>
  <c r="P310" i="1"/>
  <c r="P309" i="1"/>
  <c r="P308" i="1"/>
  <c r="P305" i="1"/>
  <c r="P304" i="1"/>
  <c r="P302" i="1"/>
  <c r="P301" i="1"/>
  <c r="P300" i="1"/>
  <c r="P299" i="1"/>
  <c r="P297" i="1"/>
  <c r="P296" i="1"/>
  <c r="P295" i="1"/>
  <c r="P292" i="1"/>
  <c r="P290" i="1"/>
  <c r="P289" i="1"/>
  <c r="P288" i="1"/>
  <c r="P287" i="1"/>
  <c r="P286" i="1"/>
  <c r="P280" i="1"/>
  <c r="P279" i="1"/>
  <c r="P278" i="1"/>
  <c r="P277" i="1"/>
  <c r="P276" i="1"/>
  <c r="P274" i="1"/>
  <c r="P273" i="1"/>
  <c r="P272" i="1"/>
  <c r="P271" i="1"/>
  <c r="P270" i="1"/>
  <c r="P268" i="1"/>
  <c r="P267" i="1"/>
  <c r="P266" i="1"/>
  <c r="P265" i="1"/>
  <c r="P264" i="1"/>
  <c r="P261" i="1"/>
  <c r="P260" i="1"/>
  <c r="P259" i="1"/>
  <c r="P257" i="1"/>
  <c r="P256" i="1"/>
  <c r="P255" i="1"/>
  <c r="P253" i="1"/>
  <c r="P252" i="1"/>
  <c r="P251" i="1"/>
  <c r="P250" i="1"/>
  <c r="P249" i="1"/>
  <c r="P248" i="1"/>
  <c r="P246" i="1"/>
  <c r="P245" i="1"/>
  <c r="P244" i="1"/>
  <c r="P243" i="1"/>
  <c r="P242" i="1"/>
  <c r="P241" i="1"/>
  <c r="P239" i="1"/>
  <c r="P238" i="1"/>
  <c r="P237" i="1"/>
  <c r="P236" i="1"/>
  <c r="P235" i="1"/>
  <c r="P234" i="1"/>
  <c r="P233" i="1"/>
  <c r="P232" i="1"/>
  <c r="P229" i="1"/>
  <c r="P228" i="1"/>
  <c r="P227" i="1"/>
  <c r="P226" i="1"/>
  <c r="P225" i="1"/>
  <c r="P223" i="1"/>
  <c r="P222" i="1"/>
  <c r="P221" i="1"/>
  <c r="P220" i="1"/>
  <c r="P218" i="1"/>
  <c r="P217" i="1"/>
  <c r="P216" i="1"/>
  <c r="P214" i="1"/>
  <c r="P213" i="1"/>
  <c r="P212" i="1"/>
  <c r="P210" i="1"/>
  <c r="P209" i="1"/>
  <c r="P208" i="1"/>
  <c r="P205" i="1"/>
  <c r="P204" i="1"/>
  <c r="P203" i="1"/>
  <c r="P202" i="1"/>
  <c r="P201" i="1"/>
  <c r="P200" i="1"/>
  <c r="P199" i="1"/>
  <c r="P198" i="1"/>
  <c r="P197" i="1"/>
  <c r="P196" i="1"/>
  <c r="P195" i="1"/>
  <c r="P194" i="1"/>
  <c r="P193" i="1"/>
  <c r="P192" i="1"/>
  <c r="P191" i="1"/>
  <c r="P190" i="1"/>
  <c r="P189" i="1"/>
  <c r="P187" i="1"/>
  <c r="P186" i="1"/>
  <c r="P185" i="1"/>
  <c r="P184" i="1"/>
  <c r="P183" i="1"/>
  <c r="P182" i="1"/>
  <c r="P181" i="1"/>
  <c r="P180" i="1"/>
  <c r="P179" i="1"/>
  <c r="P178" i="1"/>
  <c r="P177" i="1"/>
  <c r="P176" i="1"/>
  <c r="P175" i="1"/>
  <c r="P174" i="1"/>
  <c r="P170" i="1"/>
  <c r="P169" i="1"/>
  <c r="P168" i="1"/>
  <c r="P167" i="1"/>
  <c r="P165" i="1"/>
  <c r="P164" i="1"/>
  <c r="P163" i="1"/>
  <c r="P162" i="1"/>
  <c r="P161" i="1"/>
  <c r="P160" i="1"/>
  <c r="P159" i="1"/>
  <c r="P158" i="1"/>
  <c r="P157" i="1"/>
  <c r="P156" i="1"/>
  <c r="P155" i="1"/>
  <c r="P154" i="1"/>
  <c r="P152" i="1"/>
  <c r="P151" i="1"/>
  <c r="P150" i="1"/>
  <c r="P149" i="1"/>
  <c r="P148" i="1"/>
  <c r="P147" i="1"/>
  <c r="P146" i="1"/>
  <c r="P145" i="1"/>
  <c r="P144" i="1"/>
  <c r="P143" i="1"/>
  <c r="P142" i="1"/>
  <c r="P141" i="1"/>
  <c r="P139" i="1"/>
  <c r="P138" i="1"/>
  <c r="P137" i="1"/>
  <c r="P136" i="1"/>
  <c r="P135" i="1"/>
  <c r="P134" i="1"/>
  <c r="P133" i="1"/>
  <c r="P132" i="1"/>
  <c r="P131" i="1"/>
  <c r="P130" i="1"/>
  <c r="P129" i="1"/>
  <c r="P128" i="1"/>
  <c r="P125" i="1"/>
  <c r="P124" i="1"/>
  <c r="P123" i="1"/>
  <c r="P122" i="1"/>
  <c r="P121" i="1"/>
  <c r="P120" i="1"/>
  <c r="P119" i="1"/>
  <c r="P118" i="1"/>
  <c r="P117" i="1"/>
  <c r="P116" i="1"/>
  <c r="P114" i="1"/>
  <c r="P113" i="1"/>
  <c r="P112" i="1"/>
  <c r="P111" i="1"/>
  <c r="P110" i="1"/>
  <c r="P109" i="1"/>
  <c r="P108" i="1"/>
  <c r="P107" i="1"/>
  <c r="P106" i="1"/>
  <c r="P105" i="1"/>
  <c r="P102" i="1"/>
  <c r="P101" i="1"/>
  <c r="P100" i="1"/>
  <c r="P99" i="1"/>
  <c r="P98" i="1"/>
  <c r="P97" i="1"/>
  <c r="P96" i="1"/>
  <c r="P95" i="1"/>
  <c r="P94" i="1"/>
  <c r="P93" i="1"/>
  <c r="P90" i="1"/>
  <c r="P89" i="1"/>
  <c r="P88" i="1"/>
  <c r="P87" i="1"/>
  <c r="P86" i="1"/>
  <c r="P85" i="1"/>
  <c r="P84" i="1"/>
  <c r="P83" i="1"/>
  <c r="P82" i="1"/>
  <c r="P81" i="1"/>
  <c r="P77" i="1"/>
  <c r="P76" i="1"/>
  <c r="P75" i="1"/>
  <c r="P74" i="1"/>
  <c r="P73" i="1"/>
  <c r="P72" i="1"/>
  <c r="P71" i="1"/>
  <c r="P70" i="1"/>
  <c r="P68" i="1"/>
  <c r="P67" i="1"/>
  <c r="P66" i="1"/>
  <c r="P65" i="1"/>
  <c r="P64" i="1"/>
  <c r="P63" i="1"/>
  <c r="P62" i="1"/>
  <c r="P61" i="1"/>
  <c r="P60" i="1"/>
  <c r="P59" i="1"/>
  <c r="P55" i="1"/>
  <c r="P54" i="1"/>
  <c r="P53" i="1"/>
  <c r="P52" i="1"/>
  <c r="P51" i="1"/>
  <c r="P50" i="1"/>
  <c r="P49" i="1"/>
  <c r="P48" i="1"/>
  <c r="P47" i="1"/>
  <c r="P46" i="1"/>
  <c r="P45" i="1"/>
  <c r="P41" i="1"/>
  <c r="P40" i="1"/>
  <c r="P39" i="1"/>
  <c r="P38" i="1"/>
  <c r="P37" i="1"/>
  <c r="P36" i="1"/>
  <c r="P35" i="1"/>
  <c r="P33" i="1"/>
  <c r="P32" i="1"/>
  <c r="P31" i="1"/>
  <c r="P30" i="1"/>
  <c r="P29" i="1"/>
  <c r="P28" i="1"/>
  <c r="P27" i="1"/>
  <c r="P24" i="1"/>
  <c r="P23" i="1"/>
  <c r="P22" i="1"/>
  <c r="P21" i="1"/>
  <c r="C637" i="3"/>
  <c r="C635" i="3"/>
  <c r="D637" i="3"/>
  <c r="D635" i="3"/>
  <c r="D634" i="3"/>
  <c r="N533" i="1"/>
  <c r="L533" i="1"/>
  <c r="J533" i="1"/>
  <c r="N532" i="1"/>
  <c r="L532" i="1"/>
  <c r="J532" i="1"/>
  <c r="H105" i="1" l="1"/>
  <c r="B103" i="1"/>
  <c r="H93" i="1"/>
  <c r="B91" i="1"/>
  <c r="H81" i="1"/>
  <c r="B79" i="1"/>
  <c r="H59" i="1"/>
  <c r="B56" i="1"/>
  <c r="H286" i="1"/>
  <c r="B520" i="1"/>
  <c r="B617" i="3" s="1"/>
  <c r="B618" i="3" s="1"/>
  <c r="B519" i="1"/>
  <c r="B518" i="1"/>
  <c r="B320" i="1"/>
  <c r="B376" i="3" s="1"/>
  <c r="H225" i="1"/>
  <c r="B224" i="1"/>
  <c r="B319" i="1"/>
  <c r="B377" i="3" s="1"/>
  <c r="L603" i="1"/>
  <c r="N603" i="1"/>
  <c r="P603" i="1"/>
  <c r="B533" i="1"/>
  <c r="B637" i="3" s="1"/>
  <c r="B638" i="3" s="1"/>
  <c r="B448" i="1"/>
  <c r="B519" i="3" s="1"/>
  <c r="L16" i="1"/>
  <c r="N16" i="1"/>
  <c r="B532" i="1"/>
  <c r="B635" i="3" s="1"/>
  <c r="B636" i="3" s="1"/>
  <c r="J16" i="1"/>
  <c r="B293" i="1"/>
  <c r="B336" i="3" s="1"/>
  <c r="B294" i="1"/>
  <c r="B337" i="3" s="1"/>
  <c r="P16" i="1"/>
  <c r="P528" i="1"/>
  <c r="P594" i="1"/>
  <c r="B531" i="1"/>
  <c r="B634" i="3" s="1"/>
  <c r="P560" i="1"/>
  <c r="P548" i="1"/>
  <c r="H548" i="1"/>
  <c r="B530" i="1"/>
  <c r="P328" i="1"/>
  <c r="D404" i="3"/>
  <c r="C711" i="3"/>
  <c r="D711" i="3"/>
  <c r="N581" i="1"/>
  <c r="L581" i="1"/>
  <c r="J581" i="1"/>
  <c r="C736" i="3"/>
  <c r="C747" i="3"/>
  <c r="C737" i="3"/>
  <c r="C733" i="3"/>
  <c r="C730" i="3"/>
  <c r="C727" i="3"/>
  <c r="C725" i="3"/>
  <c r="C723" i="3"/>
  <c r="C721" i="3"/>
  <c r="C719" i="3"/>
  <c r="C717" i="3"/>
  <c r="C715" i="3"/>
  <c r="C713" i="3"/>
  <c r="C709" i="3"/>
  <c r="C707" i="3"/>
  <c r="C705" i="3"/>
  <c r="C703" i="3"/>
  <c r="C701" i="3"/>
  <c r="C699" i="3"/>
  <c r="C697" i="3"/>
  <c r="C695" i="3"/>
  <c r="C676" i="3"/>
  <c r="C674" i="3"/>
  <c r="C672" i="3"/>
  <c r="C670" i="3"/>
  <c r="C668" i="3"/>
  <c r="C665" i="3"/>
  <c r="C663" i="3"/>
  <c r="C661" i="3"/>
  <c r="C658" i="3"/>
  <c r="C655" i="3"/>
  <c r="C653" i="3"/>
  <c r="C651" i="3"/>
  <c r="C649" i="3"/>
  <c r="C644" i="3"/>
  <c r="C640" i="3"/>
  <c r="C633" i="3"/>
  <c r="C630" i="3"/>
  <c r="C628" i="3"/>
  <c r="C626" i="3"/>
  <c r="C624" i="3"/>
  <c r="C622" i="3"/>
  <c r="C612" i="3"/>
  <c r="C610" i="3"/>
  <c r="C608" i="3"/>
  <c r="C606" i="3"/>
  <c r="C604" i="3"/>
  <c r="C601" i="3"/>
  <c r="C598" i="3"/>
  <c r="D596" i="3"/>
  <c r="D594" i="3"/>
  <c r="C596" i="3"/>
  <c r="C594" i="3"/>
  <c r="C592" i="3"/>
  <c r="C590" i="3"/>
  <c r="C586" i="3"/>
  <c r="C583" i="3"/>
  <c r="C579" i="3"/>
  <c r="C575" i="3"/>
  <c r="C571" i="3"/>
  <c r="C567" i="3"/>
  <c r="C563" i="3"/>
  <c r="C550" i="3"/>
  <c r="C548" i="3"/>
  <c r="C545" i="3"/>
  <c r="C543" i="3"/>
  <c r="C541" i="3"/>
  <c r="C539" i="3"/>
  <c r="C536" i="3"/>
  <c r="C534" i="3"/>
  <c r="C532" i="3"/>
  <c r="C529" i="3"/>
  <c r="C527" i="3"/>
  <c r="C525" i="3"/>
  <c r="C523" i="3"/>
  <c r="C522" i="3"/>
  <c r="C521" i="3"/>
  <c r="C520" i="3"/>
  <c r="C518" i="3"/>
  <c r="C517" i="3"/>
  <c r="C516" i="3"/>
  <c r="C515" i="3"/>
  <c r="C500" i="3"/>
  <c r="C490" i="3"/>
  <c r="C483" i="3"/>
  <c r="C476" i="3"/>
  <c r="C469" i="3"/>
  <c r="C462" i="3"/>
  <c r="C455" i="3"/>
  <c r="C448" i="3"/>
  <c r="C441" i="3"/>
  <c r="C434" i="3"/>
  <c r="C427" i="3"/>
  <c r="C416" i="3"/>
  <c r="C407" i="3"/>
  <c r="C404" i="3"/>
  <c r="C401" i="3"/>
  <c r="C399" i="3"/>
  <c r="C397" i="3"/>
  <c r="C395" i="3"/>
  <c r="C392" i="3"/>
  <c r="C389" i="3"/>
  <c r="C387" i="3"/>
  <c r="C385" i="3"/>
  <c r="C383" i="3"/>
  <c r="C381" i="3"/>
  <c r="C378" i="3"/>
  <c r="C372" i="3"/>
  <c r="C369" i="3"/>
  <c r="C367" i="3"/>
  <c r="C365" i="3"/>
  <c r="C362" i="3"/>
  <c r="C360" i="3"/>
  <c r="C358" i="3"/>
  <c r="C356" i="3"/>
  <c r="C354" i="3"/>
  <c r="C350" i="3"/>
  <c r="C348" i="3"/>
  <c r="C341" i="3"/>
  <c r="C333" i="3"/>
  <c r="C326" i="3"/>
  <c r="C314" i="3"/>
  <c r="C307" i="3"/>
  <c r="C300" i="3"/>
  <c r="C297" i="3"/>
  <c r="C295" i="3"/>
  <c r="C293" i="3"/>
  <c r="C291" i="3"/>
  <c r="C290" i="3"/>
  <c r="C289" i="3"/>
  <c r="C279" i="3"/>
  <c r="C271" i="3"/>
  <c r="C261" i="3"/>
  <c r="C258" i="3"/>
  <c r="C256" i="3"/>
  <c r="C251" i="3"/>
  <c r="C245" i="3"/>
  <c r="C243" i="3"/>
  <c r="C239" i="3"/>
  <c r="C234" i="3"/>
  <c r="C229" i="3"/>
  <c r="C210" i="3"/>
  <c r="C195" i="3"/>
  <c r="C190" i="3"/>
  <c r="C188" i="3"/>
  <c r="C186" i="3"/>
  <c r="C184" i="3"/>
  <c r="C170" i="3"/>
  <c r="C157" i="3"/>
  <c r="C144" i="3"/>
  <c r="C131" i="3"/>
  <c r="C119" i="3"/>
  <c r="C107" i="3"/>
  <c r="C95" i="3"/>
  <c r="C84" i="3"/>
  <c r="C71" i="3"/>
  <c r="C59" i="3"/>
  <c r="C47" i="3"/>
  <c r="C38" i="3"/>
  <c r="C35" i="3"/>
  <c r="C33" i="3"/>
  <c r="C31" i="3"/>
  <c r="C29" i="3"/>
  <c r="C23" i="3"/>
  <c r="C21" i="3"/>
  <c r="C19" i="3"/>
  <c r="C17" i="3"/>
  <c r="C15" i="3"/>
  <c r="C13" i="3"/>
  <c r="C11" i="3"/>
  <c r="C9" i="3"/>
  <c r="C7" i="3"/>
  <c r="D721" i="3"/>
  <c r="D676" i="3"/>
  <c r="D674" i="3"/>
  <c r="D672" i="3"/>
  <c r="D670" i="3"/>
  <c r="D668" i="3"/>
  <c r="D665" i="3"/>
  <c r="D663" i="3"/>
  <c r="D658" i="3"/>
  <c r="D655" i="3"/>
  <c r="D653" i="3"/>
  <c r="D651" i="3"/>
  <c r="D649" i="3"/>
  <c r="D644" i="3"/>
  <c r="D640" i="3"/>
  <c r="D630" i="3"/>
  <c r="D628" i="3"/>
  <c r="D626" i="3"/>
  <c r="D624" i="3"/>
  <c r="D622" i="3"/>
  <c r="D362" i="3"/>
  <c r="N312" i="1"/>
  <c r="L312" i="1"/>
  <c r="J312" i="1"/>
  <c r="D612" i="3"/>
  <c r="D610" i="3"/>
  <c r="D608" i="3"/>
  <c r="D606" i="3"/>
  <c r="D601" i="3"/>
  <c r="N508" i="1"/>
  <c r="L508" i="1"/>
  <c r="J508" i="1"/>
  <c r="D598" i="3"/>
  <c r="D592" i="3"/>
  <c r="D590" i="3"/>
  <c r="D561" i="3"/>
  <c r="D553" i="3"/>
  <c r="D550" i="3"/>
  <c r="D548" i="3"/>
  <c r="D545" i="3"/>
  <c r="D543" i="3"/>
  <c r="D541" i="3"/>
  <c r="D539" i="3"/>
  <c r="D536" i="3"/>
  <c r="D534" i="3"/>
  <c r="D532" i="3"/>
  <c r="D529" i="3"/>
  <c r="P605" i="1" l="1"/>
  <c r="P606" i="1" s="1"/>
  <c r="P607" i="1" s="1"/>
  <c r="B581" i="1"/>
  <c r="B711" i="3" s="1"/>
  <c r="B712" i="3" s="1"/>
  <c r="B312" i="1"/>
  <c r="B362" i="3" s="1"/>
  <c r="B363" i="3" s="1"/>
  <c r="B508" i="1"/>
  <c r="B596" i="3" s="1"/>
  <c r="B597" i="3" s="1"/>
  <c r="D527" i="3"/>
  <c r="D525" i="3"/>
  <c r="D513" i="3"/>
  <c r="D425" i="3"/>
  <c r="D416" i="3"/>
  <c r="D407" i="3"/>
  <c r="D399" i="3"/>
  <c r="D397" i="3"/>
  <c r="D297" i="3" l="1"/>
  <c r="D295" i="3"/>
  <c r="D142" i="3"/>
  <c r="D47" i="3"/>
  <c r="D38" i="3"/>
  <c r="D19" i="3"/>
  <c r="D389" i="3"/>
  <c r="D378" i="3"/>
  <c r="D372" i="3"/>
  <c r="D369" i="3"/>
  <c r="D367" i="3"/>
  <c r="D360" i="3"/>
  <c r="D358" i="3"/>
  <c r="D356" i="3"/>
  <c r="D354" i="3"/>
  <c r="D350" i="3"/>
  <c r="D348" i="3"/>
  <c r="D341" i="3"/>
  <c r="D333" i="3"/>
  <c r="D326" i="3"/>
  <c r="D314" i="3"/>
  <c r="D307" i="3"/>
  <c r="D300" i="3"/>
  <c r="D293" i="3"/>
  <c r="D287" i="3"/>
  <c r="D279" i="3"/>
  <c r="D271" i="3"/>
  <c r="D261" i="3"/>
  <c r="D256" i="3"/>
  <c r="N228" i="1"/>
  <c r="L228" i="1"/>
  <c r="J228" i="1"/>
  <c r="D251" i="3"/>
  <c r="D243" i="3"/>
  <c r="D245" i="3"/>
  <c r="D258" i="3"/>
  <c r="D239" i="3"/>
  <c r="D234" i="3"/>
  <c r="N214" i="1"/>
  <c r="L214" i="1"/>
  <c r="J214" i="1"/>
  <c r="N213" i="1"/>
  <c r="L213" i="1"/>
  <c r="J213" i="1"/>
  <c r="N212" i="1"/>
  <c r="L212" i="1"/>
  <c r="J212" i="1"/>
  <c r="D229" i="3"/>
  <c r="D193" i="3"/>
  <c r="D190" i="3"/>
  <c r="D188" i="3"/>
  <c r="D186" i="3"/>
  <c r="D184" i="3"/>
  <c r="D93" i="3"/>
  <c r="D57" i="3"/>
  <c r="D33" i="3"/>
  <c r="D31" i="3"/>
  <c r="D737" i="3"/>
  <c r="D699" i="3"/>
  <c r="D701" i="3"/>
  <c r="D703" i="3"/>
  <c r="D707" i="3"/>
  <c r="D705" i="3"/>
  <c r="D709" i="3"/>
  <c r="D713" i="3"/>
  <c r="D715" i="3"/>
  <c r="D717" i="3"/>
  <c r="D719" i="3"/>
  <c r="D733" i="3"/>
  <c r="D727" i="3"/>
  <c r="D725" i="3"/>
  <c r="D723" i="3"/>
  <c r="D730" i="3"/>
  <c r="B211" i="1" l="1"/>
  <c r="B234" i="3" s="1"/>
  <c r="B235" i="3" s="1"/>
  <c r="B228" i="1"/>
  <c r="B256" i="3" s="1"/>
  <c r="B257" i="3" s="1"/>
  <c r="B212" i="1"/>
  <c r="B236" i="3" s="1"/>
  <c r="B214" i="1"/>
  <c r="B238" i="3" s="1"/>
  <c r="B213" i="1"/>
  <c r="B237" i="3" s="1"/>
  <c r="D747" i="3"/>
  <c r="N516" i="1"/>
  <c r="L516" i="1"/>
  <c r="J516" i="1"/>
  <c r="D604" i="3"/>
  <c r="D401" i="3"/>
  <c r="D35" i="3"/>
  <c r="D395" i="3"/>
  <c r="D387" i="3"/>
  <c r="D385" i="3"/>
  <c r="D383" i="3"/>
  <c r="D381" i="3"/>
  <c r="D365" i="3"/>
  <c r="D29" i="3"/>
  <c r="D23" i="3"/>
  <c r="D21" i="3"/>
  <c r="D17" i="3"/>
  <c r="D9" i="3"/>
  <c r="D15" i="3"/>
  <c r="D13" i="3"/>
  <c r="D11" i="3"/>
  <c r="D7" i="3"/>
  <c r="B516" i="1" l="1"/>
  <c r="B610" i="3" s="1"/>
  <c r="B611" i="3" s="1"/>
  <c r="N315" i="1"/>
  <c r="L315" i="1"/>
  <c r="J315" i="1"/>
  <c r="N325" i="1"/>
  <c r="L325" i="1"/>
  <c r="J325" i="1"/>
  <c r="B325" i="1"/>
  <c r="B385" i="3" s="1"/>
  <c r="B386" i="3" s="1"/>
  <c r="N526" i="1"/>
  <c r="L526" i="1"/>
  <c r="J526" i="1"/>
  <c r="B526" i="1"/>
  <c r="B628" i="3" s="1"/>
  <c r="B629" i="3" s="1"/>
  <c r="N525" i="1"/>
  <c r="L525" i="1"/>
  <c r="J525" i="1"/>
  <c r="N524" i="1"/>
  <c r="L524" i="1"/>
  <c r="J524" i="1"/>
  <c r="N324" i="1"/>
  <c r="L324" i="1"/>
  <c r="J324" i="1"/>
  <c r="N326" i="1"/>
  <c r="L326" i="1"/>
  <c r="J326" i="1"/>
  <c r="N459" i="1"/>
  <c r="L459" i="1"/>
  <c r="J459" i="1"/>
  <c r="B459" i="1"/>
  <c r="B534" i="3" s="1"/>
  <c r="B535" i="3" s="1"/>
  <c r="N460" i="1"/>
  <c r="L460" i="1"/>
  <c r="J460" i="1"/>
  <c r="B460" i="1" l="1"/>
  <c r="B536" i="3" s="1"/>
  <c r="B537" i="3" s="1"/>
  <c r="B524" i="1"/>
  <c r="B624" i="3" s="1"/>
  <c r="B625" i="3" s="1"/>
  <c r="B525" i="1"/>
  <c r="B626" i="3" s="1"/>
  <c r="B627" i="3" s="1"/>
  <c r="B315" i="1"/>
  <c r="B367" i="3" s="1"/>
  <c r="B368" i="3" s="1"/>
  <c r="B324" i="1"/>
  <c r="B383" i="3" s="1"/>
  <c r="B384" i="3" s="1"/>
  <c r="B326" i="1"/>
  <c r="B387" i="3" s="1"/>
  <c r="B388" i="3" s="1"/>
  <c r="N190" i="1"/>
  <c r="L190" i="1"/>
  <c r="J190" i="1"/>
  <c r="B604" i="1"/>
  <c r="B603" i="1"/>
  <c r="B596" i="1"/>
  <c r="B736" i="3" s="1"/>
  <c r="B17" i="1"/>
  <c r="B25" i="3" s="1"/>
  <c r="B16" i="1"/>
  <c r="B6" i="1"/>
  <c r="B6" i="3" s="1"/>
  <c r="B602" i="1"/>
  <c r="B747" i="3" s="1"/>
  <c r="B748" i="3" s="1"/>
  <c r="B597" i="1"/>
  <c r="B737" i="3" s="1"/>
  <c r="B738" i="3" s="1"/>
  <c r="B8" i="1"/>
  <c r="B9" i="3" s="1"/>
  <c r="B10" i="3" s="1"/>
  <c r="B9" i="1"/>
  <c r="B11" i="3" s="1"/>
  <c r="B12" i="3" s="1"/>
  <c r="B10" i="1"/>
  <c r="B13" i="3" s="1"/>
  <c r="B14" i="3" s="1"/>
  <c r="B11" i="1"/>
  <c r="B15" i="3" s="1"/>
  <c r="B16" i="3" s="1"/>
  <c r="B12" i="1"/>
  <c r="B17" i="3" s="1"/>
  <c r="B18" i="3" s="1"/>
  <c r="B13" i="1"/>
  <c r="B19" i="3" s="1"/>
  <c r="B20" i="3" s="1"/>
  <c r="B14" i="1"/>
  <c r="B21" i="3" s="1"/>
  <c r="B22" i="3" s="1"/>
  <c r="B15" i="1"/>
  <c r="B23" i="3" s="1"/>
  <c r="B24" i="3" s="1"/>
  <c r="B7" i="1"/>
  <c r="B7" i="3" s="1"/>
  <c r="B8" i="3" s="1"/>
  <c r="B190" i="1" l="1"/>
  <c r="B212" i="3" s="1"/>
  <c r="N579" i="1"/>
  <c r="L579" i="1"/>
  <c r="J579" i="1"/>
  <c r="N583" i="1"/>
  <c r="L583" i="1"/>
  <c r="J583" i="1"/>
  <c r="N327" i="1"/>
  <c r="L327" i="1"/>
  <c r="J327" i="1"/>
  <c r="N323" i="1"/>
  <c r="L323" i="1"/>
  <c r="J323" i="1"/>
  <c r="N255" i="1"/>
  <c r="L255" i="1"/>
  <c r="J255" i="1"/>
  <c r="N218" i="1"/>
  <c r="L218" i="1"/>
  <c r="J218" i="1"/>
  <c r="B583" i="1" l="1"/>
  <c r="B715" i="3" s="1"/>
  <c r="B716" i="3" s="1"/>
  <c r="B579" i="1"/>
  <c r="B707" i="3" s="1"/>
  <c r="B708" i="3" s="1"/>
  <c r="B218" i="1"/>
  <c r="B243" i="3" s="1"/>
  <c r="B244" i="3" s="1"/>
  <c r="B255" i="1"/>
  <c r="B289" i="3" s="1"/>
  <c r="N175" i="1" l="1"/>
  <c r="L175" i="1"/>
  <c r="J175" i="1"/>
  <c r="N169" i="1"/>
  <c r="L169" i="1"/>
  <c r="J169" i="1"/>
  <c r="N60" i="1"/>
  <c r="L60" i="1"/>
  <c r="J60" i="1"/>
  <c r="N45" i="1"/>
  <c r="L45" i="1"/>
  <c r="J45" i="1"/>
  <c r="B60" i="1" l="1"/>
  <c r="B75" i="3" s="1"/>
  <c r="B45" i="1"/>
  <c r="B60" i="3" s="1"/>
  <c r="B169" i="1"/>
  <c r="B188" i="3" s="1"/>
  <c r="B189" i="3" s="1"/>
  <c r="B175" i="1"/>
  <c r="B197" i="3" s="1"/>
  <c r="N229" i="1"/>
  <c r="L229" i="1"/>
  <c r="J229" i="1"/>
  <c r="N593" i="1"/>
  <c r="L593" i="1"/>
  <c r="J593" i="1"/>
  <c r="B592" i="1"/>
  <c r="B732" i="3" s="1"/>
  <c r="N591" i="1"/>
  <c r="L591" i="1"/>
  <c r="J591" i="1"/>
  <c r="N589" i="1"/>
  <c r="L589" i="1"/>
  <c r="J589" i="1"/>
  <c r="N588" i="1"/>
  <c r="L588" i="1"/>
  <c r="J588" i="1"/>
  <c r="N587" i="1"/>
  <c r="L587" i="1"/>
  <c r="J587" i="1"/>
  <c r="N586" i="1"/>
  <c r="L586" i="1"/>
  <c r="J586" i="1"/>
  <c r="N585" i="1"/>
  <c r="L585" i="1"/>
  <c r="J585" i="1"/>
  <c r="N584" i="1"/>
  <c r="L584" i="1"/>
  <c r="J584" i="1"/>
  <c r="N582" i="1"/>
  <c r="L582" i="1"/>
  <c r="J582" i="1"/>
  <c r="N580" i="1"/>
  <c r="L580" i="1"/>
  <c r="J580" i="1"/>
  <c r="N578" i="1"/>
  <c r="L578" i="1"/>
  <c r="J578" i="1"/>
  <c r="N577" i="1"/>
  <c r="L577" i="1"/>
  <c r="J577" i="1"/>
  <c r="N576" i="1"/>
  <c r="L576" i="1"/>
  <c r="J576" i="1"/>
  <c r="N575" i="1"/>
  <c r="L575" i="1"/>
  <c r="J575" i="1"/>
  <c r="N574" i="1"/>
  <c r="L574" i="1"/>
  <c r="J574" i="1"/>
  <c r="N559" i="1"/>
  <c r="L559" i="1"/>
  <c r="J559" i="1"/>
  <c r="N558" i="1"/>
  <c r="L558" i="1"/>
  <c r="J558" i="1"/>
  <c r="N557" i="1"/>
  <c r="L557" i="1"/>
  <c r="J557" i="1"/>
  <c r="N556" i="1"/>
  <c r="L556" i="1"/>
  <c r="J556" i="1"/>
  <c r="N555" i="1"/>
  <c r="L555" i="1"/>
  <c r="J555" i="1"/>
  <c r="N553" i="1"/>
  <c r="L553" i="1"/>
  <c r="J553" i="1"/>
  <c r="N552" i="1"/>
  <c r="L552" i="1"/>
  <c r="J552" i="1"/>
  <c r="N547" i="1"/>
  <c r="L547" i="1"/>
  <c r="J547" i="1"/>
  <c r="B546" i="1"/>
  <c r="B657" i="3" s="1"/>
  <c r="N545" i="1"/>
  <c r="L545" i="1"/>
  <c r="J545" i="1"/>
  <c r="N544" i="1"/>
  <c r="L544" i="1"/>
  <c r="J544" i="1"/>
  <c r="N543" i="1"/>
  <c r="L543" i="1"/>
  <c r="J543" i="1"/>
  <c r="N542" i="1"/>
  <c r="L542" i="1"/>
  <c r="J542" i="1"/>
  <c r="N540" i="1"/>
  <c r="L540" i="1"/>
  <c r="J540" i="1"/>
  <c r="N539" i="1"/>
  <c r="L539" i="1"/>
  <c r="J539" i="1"/>
  <c r="N537" i="1"/>
  <c r="L537" i="1"/>
  <c r="J537" i="1"/>
  <c r="N536" i="1"/>
  <c r="L536" i="1"/>
  <c r="J536" i="1"/>
  <c r="N527" i="1"/>
  <c r="L527" i="1"/>
  <c r="J527" i="1"/>
  <c r="N523" i="1"/>
  <c r="L523" i="1"/>
  <c r="J523" i="1"/>
  <c r="J333" i="1"/>
  <c r="L333" i="1"/>
  <c r="N333" i="1"/>
  <c r="J334" i="1"/>
  <c r="L334" i="1"/>
  <c r="N334" i="1"/>
  <c r="J335" i="1"/>
  <c r="L335" i="1"/>
  <c r="N335" i="1"/>
  <c r="J336" i="1"/>
  <c r="L336" i="1"/>
  <c r="N336" i="1"/>
  <c r="J338" i="1"/>
  <c r="L338" i="1"/>
  <c r="N338" i="1"/>
  <c r="J341" i="1"/>
  <c r="L341" i="1"/>
  <c r="N341" i="1"/>
  <c r="J342" i="1"/>
  <c r="L342" i="1"/>
  <c r="N342" i="1"/>
  <c r="J343" i="1"/>
  <c r="L343" i="1"/>
  <c r="N343" i="1"/>
  <c r="J344" i="1"/>
  <c r="L344" i="1"/>
  <c r="N344" i="1"/>
  <c r="J345" i="1"/>
  <c r="L345" i="1"/>
  <c r="N345" i="1"/>
  <c r="J346" i="1"/>
  <c r="L346" i="1"/>
  <c r="N346" i="1"/>
  <c r="J347" i="1"/>
  <c r="L347" i="1"/>
  <c r="N347" i="1"/>
  <c r="J349" i="1"/>
  <c r="L349" i="1"/>
  <c r="N349" i="1"/>
  <c r="J350" i="1"/>
  <c r="L350" i="1"/>
  <c r="N350" i="1"/>
  <c r="J351" i="1"/>
  <c r="L351" i="1"/>
  <c r="N351" i="1"/>
  <c r="J352" i="1"/>
  <c r="L352" i="1"/>
  <c r="N352" i="1"/>
  <c r="J353" i="1"/>
  <c r="L353" i="1"/>
  <c r="N353" i="1"/>
  <c r="J354" i="1"/>
  <c r="L354" i="1"/>
  <c r="N354" i="1"/>
  <c r="J355" i="1"/>
  <c r="L355" i="1"/>
  <c r="N355" i="1"/>
  <c r="J358" i="1"/>
  <c r="L358" i="1"/>
  <c r="N358" i="1"/>
  <c r="J359" i="1"/>
  <c r="L359" i="1"/>
  <c r="N359" i="1"/>
  <c r="J360" i="1"/>
  <c r="L360" i="1"/>
  <c r="N360" i="1"/>
  <c r="J361" i="1"/>
  <c r="L361" i="1"/>
  <c r="N361" i="1"/>
  <c r="J362" i="1"/>
  <c r="L362" i="1"/>
  <c r="N362" i="1"/>
  <c r="J363" i="1"/>
  <c r="L363" i="1"/>
  <c r="N363" i="1"/>
  <c r="J365" i="1"/>
  <c r="L365" i="1"/>
  <c r="N365" i="1"/>
  <c r="J366" i="1"/>
  <c r="L366" i="1"/>
  <c r="N366" i="1"/>
  <c r="J367" i="1"/>
  <c r="L367" i="1"/>
  <c r="N367" i="1"/>
  <c r="J368" i="1"/>
  <c r="L368" i="1"/>
  <c r="N368" i="1"/>
  <c r="J369" i="1"/>
  <c r="L369" i="1"/>
  <c r="N369" i="1"/>
  <c r="J370" i="1"/>
  <c r="L370" i="1"/>
  <c r="N370" i="1"/>
  <c r="J372" i="1"/>
  <c r="L372" i="1"/>
  <c r="N372" i="1"/>
  <c r="J373" i="1"/>
  <c r="L373" i="1"/>
  <c r="N373" i="1"/>
  <c r="J374" i="1"/>
  <c r="L374" i="1"/>
  <c r="N374" i="1"/>
  <c r="J375" i="1"/>
  <c r="L375" i="1"/>
  <c r="N375" i="1"/>
  <c r="J376" i="1"/>
  <c r="L376" i="1"/>
  <c r="N376" i="1"/>
  <c r="J377" i="1"/>
  <c r="L377" i="1"/>
  <c r="N377" i="1"/>
  <c r="J379" i="1"/>
  <c r="L379" i="1"/>
  <c r="N379" i="1"/>
  <c r="J380" i="1"/>
  <c r="L380" i="1"/>
  <c r="N380" i="1"/>
  <c r="J381" i="1"/>
  <c r="L381" i="1"/>
  <c r="N381" i="1"/>
  <c r="J382" i="1"/>
  <c r="L382" i="1"/>
  <c r="N382" i="1"/>
  <c r="J383" i="1"/>
  <c r="L383" i="1"/>
  <c r="N383" i="1"/>
  <c r="J384" i="1"/>
  <c r="L384" i="1"/>
  <c r="N384" i="1"/>
  <c r="J386" i="1"/>
  <c r="L386" i="1"/>
  <c r="N386" i="1"/>
  <c r="J387" i="1"/>
  <c r="L387" i="1"/>
  <c r="N387" i="1"/>
  <c r="J388" i="1"/>
  <c r="L388" i="1"/>
  <c r="N388" i="1"/>
  <c r="J389" i="1"/>
  <c r="L389" i="1"/>
  <c r="N389" i="1"/>
  <c r="J390" i="1"/>
  <c r="L390" i="1"/>
  <c r="N390" i="1"/>
  <c r="J391" i="1"/>
  <c r="L391" i="1"/>
  <c r="N391" i="1"/>
  <c r="J393" i="1"/>
  <c r="L393" i="1"/>
  <c r="N393" i="1"/>
  <c r="J394" i="1"/>
  <c r="L394" i="1"/>
  <c r="N394" i="1"/>
  <c r="J395" i="1"/>
  <c r="L395" i="1"/>
  <c r="N395" i="1"/>
  <c r="J396" i="1"/>
  <c r="L396" i="1"/>
  <c r="N396" i="1"/>
  <c r="J397" i="1"/>
  <c r="L397" i="1"/>
  <c r="N397" i="1"/>
  <c r="J398" i="1"/>
  <c r="L398" i="1"/>
  <c r="N398" i="1"/>
  <c r="J400" i="1"/>
  <c r="L400" i="1"/>
  <c r="N400" i="1"/>
  <c r="J401" i="1"/>
  <c r="L401" i="1"/>
  <c r="N401" i="1"/>
  <c r="J402" i="1"/>
  <c r="L402" i="1"/>
  <c r="N402" i="1"/>
  <c r="J403" i="1"/>
  <c r="L403" i="1"/>
  <c r="N403" i="1"/>
  <c r="J404" i="1"/>
  <c r="L404" i="1"/>
  <c r="N404" i="1"/>
  <c r="J405" i="1"/>
  <c r="L405" i="1"/>
  <c r="N405" i="1"/>
  <c r="J407" i="1"/>
  <c r="L407" i="1"/>
  <c r="N407" i="1"/>
  <c r="J408" i="1"/>
  <c r="L408" i="1"/>
  <c r="N408" i="1"/>
  <c r="J409" i="1"/>
  <c r="L409" i="1"/>
  <c r="N409" i="1"/>
  <c r="J410" i="1"/>
  <c r="L410" i="1"/>
  <c r="N410" i="1"/>
  <c r="J411" i="1"/>
  <c r="L411" i="1"/>
  <c r="N411" i="1"/>
  <c r="J412" i="1"/>
  <c r="L412" i="1"/>
  <c r="N412" i="1"/>
  <c r="J414" i="1"/>
  <c r="L414" i="1"/>
  <c r="N414" i="1"/>
  <c r="J415" i="1"/>
  <c r="L415" i="1"/>
  <c r="N415" i="1"/>
  <c r="J416" i="1"/>
  <c r="L416" i="1"/>
  <c r="N416" i="1"/>
  <c r="J417" i="1"/>
  <c r="L417" i="1"/>
  <c r="N417" i="1"/>
  <c r="J418" i="1"/>
  <c r="L418" i="1"/>
  <c r="N418" i="1"/>
  <c r="J419" i="1"/>
  <c r="L419" i="1"/>
  <c r="N419" i="1"/>
  <c r="J421" i="1"/>
  <c r="L421" i="1"/>
  <c r="N421" i="1"/>
  <c r="J422" i="1"/>
  <c r="L422" i="1"/>
  <c r="N422" i="1"/>
  <c r="J423" i="1"/>
  <c r="L423" i="1"/>
  <c r="N423" i="1"/>
  <c r="J424" i="1"/>
  <c r="L424" i="1"/>
  <c r="N424" i="1"/>
  <c r="J425" i="1"/>
  <c r="L425" i="1"/>
  <c r="N425" i="1"/>
  <c r="J426" i="1"/>
  <c r="L426" i="1"/>
  <c r="N426" i="1"/>
  <c r="J427" i="1"/>
  <c r="L427" i="1"/>
  <c r="N427" i="1"/>
  <c r="J428" i="1"/>
  <c r="L428" i="1"/>
  <c r="N428" i="1"/>
  <c r="J429" i="1"/>
  <c r="L429" i="1"/>
  <c r="N429" i="1"/>
  <c r="J431" i="1"/>
  <c r="L431" i="1"/>
  <c r="N431" i="1"/>
  <c r="J432" i="1"/>
  <c r="L432" i="1"/>
  <c r="N432" i="1"/>
  <c r="J433" i="1"/>
  <c r="L433" i="1"/>
  <c r="N433" i="1"/>
  <c r="J434" i="1"/>
  <c r="L434" i="1"/>
  <c r="N434" i="1"/>
  <c r="J435" i="1"/>
  <c r="L435" i="1"/>
  <c r="N435" i="1"/>
  <c r="J436" i="1"/>
  <c r="L436" i="1"/>
  <c r="N436" i="1"/>
  <c r="J437" i="1"/>
  <c r="L437" i="1"/>
  <c r="N437" i="1"/>
  <c r="J438" i="1"/>
  <c r="L438" i="1"/>
  <c r="N438" i="1"/>
  <c r="J439" i="1"/>
  <c r="L439" i="1"/>
  <c r="N439" i="1"/>
  <c r="J440" i="1"/>
  <c r="L440" i="1"/>
  <c r="N440" i="1"/>
  <c r="J441" i="1"/>
  <c r="L441" i="1"/>
  <c r="N441" i="1"/>
  <c r="J442" i="1"/>
  <c r="L442" i="1"/>
  <c r="N442" i="1"/>
  <c r="J444" i="1"/>
  <c r="L444" i="1"/>
  <c r="N444" i="1"/>
  <c r="J445" i="1"/>
  <c r="L445" i="1"/>
  <c r="N445" i="1"/>
  <c r="J446" i="1"/>
  <c r="L446" i="1"/>
  <c r="N446" i="1"/>
  <c r="J447" i="1"/>
  <c r="L447" i="1"/>
  <c r="N447" i="1"/>
  <c r="J449" i="1"/>
  <c r="L449" i="1"/>
  <c r="N449" i="1"/>
  <c r="J450" i="1"/>
  <c r="L450" i="1"/>
  <c r="N450" i="1"/>
  <c r="J451" i="1"/>
  <c r="L451" i="1"/>
  <c r="N451" i="1"/>
  <c r="J452" i="1"/>
  <c r="L452" i="1"/>
  <c r="N452" i="1"/>
  <c r="J454" i="1"/>
  <c r="L454" i="1"/>
  <c r="N454" i="1"/>
  <c r="J455" i="1"/>
  <c r="L455" i="1"/>
  <c r="N455" i="1"/>
  <c r="J456" i="1"/>
  <c r="L456" i="1"/>
  <c r="N456" i="1"/>
  <c r="B457" i="1"/>
  <c r="B531" i="3" s="1"/>
  <c r="J458" i="1"/>
  <c r="L458" i="1"/>
  <c r="N458" i="1"/>
  <c r="J462" i="1"/>
  <c r="L462" i="1"/>
  <c r="N462" i="1"/>
  <c r="J463" i="1"/>
  <c r="L463" i="1"/>
  <c r="N463" i="1"/>
  <c r="J464" i="1"/>
  <c r="L464" i="1"/>
  <c r="N464" i="1"/>
  <c r="J465" i="1"/>
  <c r="L465" i="1"/>
  <c r="N465" i="1"/>
  <c r="J467" i="1"/>
  <c r="L467" i="1"/>
  <c r="N467" i="1"/>
  <c r="J468" i="1"/>
  <c r="L468" i="1"/>
  <c r="N468" i="1"/>
  <c r="J471" i="1"/>
  <c r="L471" i="1"/>
  <c r="N471" i="1"/>
  <c r="J472" i="1"/>
  <c r="L472" i="1"/>
  <c r="N472" i="1"/>
  <c r="J473" i="1"/>
  <c r="L473" i="1"/>
  <c r="N473" i="1"/>
  <c r="J474" i="1"/>
  <c r="L474" i="1"/>
  <c r="N474" i="1"/>
  <c r="J475" i="1"/>
  <c r="L475" i="1"/>
  <c r="N475" i="1"/>
  <c r="J476" i="1"/>
  <c r="L476" i="1"/>
  <c r="N476" i="1"/>
  <c r="J479" i="1"/>
  <c r="L479" i="1"/>
  <c r="N479" i="1"/>
  <c r="J480" i="1"/>
  <c r="L480" i="1"/>
  <c r="N480" i="1"/>
  <c r="J481" i="1"/>
  <c r="L481" i="1"/>
  <c r="N481" i="1"/>
  <c r="J483" i="1"/>
  <c r="L483" i="1"/>
  <c r="N483" i="1"/>
  <c r="J484" i="1"/>
  <c r="L484" i="1"/>
  <c r="N484" i="1"/>
  <c r="J485" i="1"/>
  <c r="L485" i="1"/>
  <c r="N485" i="1"/>
  <c r="J487" i="1"/>
  <c r="L487" i="1"/>
  <c r="N487" i="1"/>
  <c r="J488" i="1"/>
  <c r="L488" i="1"/>
  <c r="N488" i="1"/>
  <c r="J489" i="1"/>
  <c r="L489" i="1"/>
  <c r="N489" i="1"/>
  <c r="J491" i="1"/>
  <c r="L491" i="1"/>
  <c r="N491" i="1"/>
  <c r="J492" i="1"/>
  <c r="L492" i="1"/>
  <c r="N492" i="1"/>
  <c r="J493" i="1"/>
  <c r="L493" i="1"/>
  <c r="N493" i="1"/>
  <c r="J495" i="1"/>
  <c r="L495" i="1"/>
  <c r="N495" i="1"/>
  <c r="J496" i="1"/>
  <c r="L496" i="1"/>
  <c r="N496" i="1"/>
  <c r="J497" i="1"/>
  <c r="L497" i="1"/>
  <c r="N497" i="1"/>
  <c r="J499" i="1"/>
  <c r="L499" i="1"/>
  <c r="N499" i="1"/>
  <c r="J500" i="1"/>
  <c r="L500" i="1"/>
  <c r="N500" i="1"/>
  <c r="J502" i="1"/>
  <c r="L502" i="1"/>
  <c r="N502" i="1"/>
  <c r="J503" i="1"/>
  <c r="L503" i="1"/>
  <c r="N503" i="1"/>
  <c r="J505" i="1"/>
  <c r="L505" i="1"/>
  <c r="N505" i="1"/>
  <c r="J506" i="1"/>
  <c r="L506" i="1"/>
  <c r="N506" i="1"/>
  <c r="J507" i="1"/>
  <c r="L507" i="1"/>
  <c r="N507" i="1"/>
  <c r="J509" i="1"/>
  <c r="L509" i="1"/>
  <c r="N509" i="1"/>
  <c r="J511" i="1"/>
  <c r="L511" i="1"/>
  <c r="N511" i="1"/>
  <c r="J513" i="1"/>
  <c r="L513" i="1"/>
  <c r="N513" i="1"/>
  <c r="J514" i="1"/>
  <c r="L514" i="1"/>
  <c r="N514" i="1"/>
  <c r="J515" i="1"/>
  <c r="L515" i="1"/>
  <c r="N515" i="1"/>
  <c r="J517" i="1"/>
  <c r="L517" i="1"/>
  <c r="N517" i="1"/>
  <c r="J521" i="1"/>
  <c r="L521" i="1"/>
  <c r="N521" i="1"/>
  <c r="H21" i="1"/>
  <c r="J21" i="1"/>
  <c r="L21" i="1"/>
  <c r="N21" i="1"/>
  <c r="J22" i="1"/>
  <c r="L22" i="1"/>
  <c r="N22" i="1"/>
  <c r="J23" i="1"/>
  <c r="L23" i="1"/>
  <c r="N23" i="1"/>
  <c r="J24" i="1"/>
  <c r="L24" i="1"/>
  <c r="N24" i="1"/>
  <c r="J27" i="1"/>
  <c r="L27" i="1"/>
  <c r="N27" i="1"/>
  <c r="J28" i="1"/>
  <c r="L28" i="1"/>
  <c r="N28" i="1"/>
  <c r="J29" i="1"/>
  <c r="L29" i="1"/>
  <c r="N29" i="1"/>
  <c r="J30" i="1"/>
  <c r="L30" i="1"/>
  <c r="N30" i="1"/>
  <c r="J31" i="1"/>
  <c r="L31" i="1"/>
  <c r="N31" i="1"/>
  <c r="J32" i="1"/>
  <c r="L32" i="1"/>
  <c r="N32" i="1"/>
  <c r="J33" i="1"/>
  <c r="L33" i="1"/>
  <c r="N33" i="1"/>
  <c r="J35" i="1"/>
  <c r="L35" i="1"/>
  <c r="N35" i="1"/>
  <c r="J36" i="1"/>
  <c r="L36" i="1"/>
  <c r="N36" i="1"/>
  <c r="J37" i="1"/>
  <c r="L37" i="1"/>
  <c r="N37" i="1"/>
  <c r="J38" i="1"/>
  <c r="L38" i="1"/>
  <c r="N38" i="1"/>
  <c r="J39" i="1"/>
  <c r="L39" i="1"/>
  <c r="N39" i="1"/>
  <c r="J40" i="1"/>
  <c r="L40" i="1"/>
  <c r="N40" i="1"/>
  <c r="J41" i="1"/>
  <c r="L41" i="1"/>
  <c r="N41" i="1"/>
  <c r="J46" i="1"/>
  <c r="L46" i="1"/>
  <c r="N46" i="1"/>
  <c r="J47" i="1"/>
  <c r="L47" i="1"/>
  <c r="N47" i="1"/>
  <c r="J48" i="1"/>
  <c r="L48" i="1"/>
  <c r="N48" i="1"/>
  <c r="J49" i="1"/>
  <c r="L49" i="1"/>
  <c r="N49" i="1"/>
  <c r="J50" i="1"/>
  <c r="L50" i="1"/>
  <c r="N50" i="1"/>
  <c r="J51" i="1"/>
  <c r="L51" i="1"/>
  <c r="N51" i="1"/>
  <c r="J52" i="1"/>
  <c r="L52" i="1"/>
  <c r="N52" i="1"/>
  <c r="J53" i="1"/>
  <c r="L53" i="1"/>
  <c r="N53" i="1"/>
  <c r="J54" i="1"/>
  <c r="L54" i="1"/>
  <c r="N54" i="1"/>
  <c r="J55" i="1"/>
  <c r="L55" i="1"/>
  <c r="N55" i="1"/>
  <c r="J59" i="1"/>
  <c r="L59" i="1"/>
  <c r="N59" i="1"/>
  <c r="J61" i="1"/>
  <c r="L61" i="1"/>
  <c r="N61" i="1"/>
  <c r="J62" i="1"/>
  <c r="L62" i="1"/>
  <c r="N62" i="1"/>
  <c r="J63" i="1"/>
  <c r="L63" i="1"/>
  <c r="N63" i="1"/>
  <c r="J64" i="1"/>
  <c r="L64" i="1"/>
  <c r="N64" i="1"/>
  <c r="J65" i="1"/>
  <c r="L65" i="1"/>
  <c r="N65" i="1"/>
  <c r="J66" i="1"/>
  <c r="L66" i="1"/>
  <c r="N66" i="1"/>
  <c r="J67" i="1"/>
  <c r="L67" i="1"/>
  <c r="N67" i="1"/>
  <c r="J68" i="1"/>
  <c r="L68" i="1"/>
  <c r="N68" i="1"/>
  <c r="J70" i="1"/>
  <c r="L70" i="1"/>
  <c r="N70" i="1"/>
  <c r="J71" i="1"/>
  <c r="L71" i="1"/>
  <c r="N71" i="1"/>
  <c r="J72" i="1"/>
  <c r="L72" i="1"/>
  <c r="N72" i="1"/>
  <c r="J73" i="1"/>
  <c r="L73" i="1"/>
  <c r="N73" i="1"/>
  <c r="J74" i="1"/>
  <c r="L74" i="1"/>
  <c r="N74" i="1"/>
  <c r="J75" i="1"/>
  <c r="L75" i="1"/>
  <c r="N75" i="1"/>
  <c r="J76" i="1"/>
  <c r="L76" i="1"/>
  <c r="N76" i="1"/>
  <c r="J77" i="1"/>
  <c r="L77" i="1"/>
  <c r="N77" i="1"/>
  <c r="J81" i="1"/>
  <c r="L81" i="1"/>
  <c r="N81" i="1"/>
  <c r="J82" i="1"/>
  <c r="L82" i="1"/>
  <c r="N82" i="1"/>
  <c r="J83" i="1"/>
  <c r="L83" i="1"/>
  <c r="N83" i="1"/>
  <c r="J84" i="1"/>
  <c r="L84" i="1"/>
  <c r="N84" i="1"/>
  <c r="J85" i="1"/>
  <c r="L85" i="1"/>
  <c r="N85" i="1"/>
  <c r="J86" i="1"/>
  <c r="L86" i="1"/>
  <c r="N86" i="1"/>
  <c r="J87" i="1"/>
  <c r="L87" i="1"/>
  <c r="N87" i="1"/>
  <c r="J88" i="1"/>
  <c r="L88" i="1"/>
  <c r="N88" i="1"/>
  <c r="J89" i="1"/>
  <c r="L89" i="1"/>
  <c r="N89" i="1"/>
  <c r="J90" i="1"/>
  <c r="L90" i="1"/>
  <c r="N90" i="1"/>
  <c r="J93" i="1"/>
  <c r="L93" i="1"/>
  <c r="N93" i="1"/>
  <c r="J94" i="1"/>
  <c r="L94" i="1"/>
  <c r="N94" i="1"/>
  <c r="J95" i="1"/>
  <c r="L95" i="1"/>
  <c r="N95" i="1"/>
  <c r="J96" i="1"/>
  <c r="L96" i="1"/>
  <c r="N96" i="1"/>
  <c r="J97" i="1"/>
  <c r="L97" i="1"/>
  <c r="N97" i="1"/>
  <c r="J98" i="1"/>
  <c r="L98" i="1"/>
  <c r="N98" i="1"/>
  <c r="J99" i="1"/>
  <c r="L99" i="1"/>
  <c r="N99" i="1"/>
  <c r="J100" i="1"/>
  <c r="L100" i="1"/>
  <c r="N100" i="1"/>
  <c r="J101" i="1"/>
  <c r="L101" i="1"/>
  <c r="N101" i="1"/>
  <c r="J102" i="1"/>
  <c r="L102" i="1"/>
  <c r="N102" i="1"/>
  <c r="J105" i="1"/>
  <c r="L105" i="1"/>
  <c r="N105" i="1"/>
  <c r="J106" i="1"/>
  <c r="L106" i="1"/>
  <c r="N106" i="1"/>
  <c r="J107" i="1"/>
  <c r="L107" i="1"/>
  <c r="N107" i="1"/>
  <c r="J108" i="1"/>
  <c r="L108" i="1"/>
  <c r="N108" i="1"/>
  <c r="J109" i="1"/>
  <c r="L109" i="1"/>
  <c r="N109" i="1"/>
  <c r="J110" i="1"/>
  <c r="L110" i="1"/>
  <c r="N110" i="1"/>
  <c r="J111" i="1"/>
  <c r="L111" i="1"/>
  <c r="N111" i="1"/>
  <c r="J112" i="1"/>
  <c r="L112" i="1"/>
  <c r="N112" i="1"/>
  <c r="J113" i="1"/>
  <c r="L113" i="1"/>
  <c r="N113" i="1"/>
  <c r="J114" i="1"/>
  <c r="L114" i="1"/>
  <c r="N114" i="1"/>
  <c r="J116" i="1"/>
  <c r="L116" i="1"/>
  <c r="N116" i="1"/>
  <c r="J117" i="1"/>
  <c r="L117" i="1"/>
  <c r="N117" i="1"/>
  <c r="J118" i="1"/>
  <c r="L118" i="1"/>
  <c r="N118" i="1"/>
  <c r="J119" i="1"/>
  <c r="L119" i="1"/>
  <c r="N119" i="1"/>
  <c r="J120" i="1"/>
  <c r="L120" i="1"/>
  <c r="N120" i="1"/>
  <c r="J121" i="1"/>
  <c r="L121" i="1"/>
  <c r="N121" i="1"/>
  <c r="J122" i="1"/>
  <c r="L122" i="1"/>
  <c r="N122" i="1"/>
  <c r="J123" i="1"/>
  <c r="L123" i="1"/>
  <c r="N123" i="1"/>
  <c r="J124" i="1"/>
  <c r="L124" i="1"/>
  <c r="N124" i="1"/>
  <c r="J125" i="1"/>
  <c r="L125" i="1"/>
  <c r="N125" i="1"/>
  <c r="J128" i="1"/>
  <c r="L128" i="1"/>
  <c r="N128" i="1"/>
  <c r="J129" i="1"/>
  <c r="L129" i="1"/>
  <c r="N129" i="1"/>
  <c r="J130" i="1"/>
  <c r="L130" i="1"/>
  <c r="N130" i="1"/>
  <c r="J131" i="1"/>
  <c r="L131" i="1"/>
  <c r="N131" i="1"/>
  <c r="J132" i="1"/>
  <c r="L132" i="1"/>
  <c r="N132" i="1"/>
  <c r="J133" i="1"/>
  <c r="L133" i="1"/>
  <c r="N133" i="1"/>
  <c r="J134" i="1"/>
  <c r="L134" i="1"/>
  <c r="N134" i="1"/>
  <c r="J135" i="1"/>
  <c r="L135" i="1"/>
  <c r="N135" i="1"/>
  <c r="J136" i="1"/>
  <c r="L136" i="1"/>
  <c r="N136" i="1"/>
  <c r="J137" i="1"/>
  <c r="L137" i="1"/>
  <c r="N137" i="1"/>
  <c r="J138" i="1"/>
  <c r="L138" i="1"/>
  <c r="N138" i="1"/>
  <c r="J139" i="1"/>
  <c r="L139" i="1"/>
  <c r="N139" i="1"/>
  <c r="J141" i="1"/>
  <c r="L141" i="1"/>
  <c r="N141" i="1"/>
  <c r="J142" i="1"/>
  <c r="L142" i="1"/>
  <c r="N142" i="1"/>
  <c r="J143" i="1"/>
  <c r="L143" i="1"/>
  <c r="N143" i="1"/>
  <c r="J144" i="1"/>
  <c r="L144" i="1"/>
  <c r="N144" i="1"/>
  <c r="J145" i="1"/>
  <c r="L145" i="1"/>
  <c r="N145" i="1"/>
  <c r="J146" i="1"/>
  <c r="L146" i="1"/>
  <c r="N146" i="1"/>
  <c r="J147" i="1"/>
  <c r="L147" i="1"/>
  <c r="N147" i="1"/>
  <c r="J148" i="1"/>
  <c r="L148" i="1"/>
  <c r="N148" i="1"/>
  <c r="J149" i="1"/>
  <c r="L149" i="1"/>
  <c r="N149" i="1"/>
  <c r="J150" i="1"/>
  <c r="L150" i="1"/>
  <c r="N150" i="1"/>
  <c r="J151" i="1"/>
  <c r="L151" i="1"/>
  <c r="N151" i="1"/>
  <c r="J152" i="1"/>
  <c r="L152" i="1"/>
  <c r="N152" i="1"/>
  <c r="J154" i="1"/>
  <c r="L154" i="1"/>
  <c r="N154" i="1"/>
  <c r="J155" i="1"/>
  <c r="L155" i="1"/>
  <c r="N155" i="1"/>
  <c r="J156" i="1"/>
  <c r="L156" i="1"/>
  <c r="N156" i="1"/>
  <c r="J157" i="1"/>
  <c r="L157" i="1"/>
  <c r="N157" i="1"/>
  <c r="J158" i="1"/>
  <c r="L158" i="1"/>
  <c r="N158" i="1"/>
  <c r="J159" i="1"/>
  <c r="L159" i="1"/>
  <c r="N159" i="1"/>
  <c r="J160" i="1"/>
  <c r="L160" i="1"/>
  <c r="N160" i="1"/>
  <c r="J161" i="1"/>
  <c r="L161" i="1"/>
  <c r="N161" i="1"/>
  <c r="J162" i="1"/>
  <c r="L162" i="1"/>
  <c r="N162" i="1"/>
  <c r="J163" i="1"/>
  <c r="L163" i="1"/>
  <c r="N163" i="1"/>
  <c r="J164" i="1"/>
  <c r="L164" i="1"/>
  <c r="N164" i="1"/>
  <c r="J165" i="1"/>
  <c r="L165" i="1"/>
  <c r="N165" i="1"/>
  <c r="J167" i="1"/>
  <c r="L167" i="1"/>
  <c r="N167" i="1"/>
  <c r="J168" i="1"/>
  <c r="L168" i="1"/>
  <c r="N168" i="1"/>
  <c r="J170" i="1"/>
  <c r="L170" i="1"/>
  <c r="N170" i="1"/>
  <c r="J174" i="1"/>
  <c r="L174" i="1"/>
  <c r="N174" i="1"/>
  <c r="J176" i="1"/>
  <c r="L176" i="1"/>
  <c r="N176" i="1"/>
  <c r="J177" i="1"/>
  <c r="L177" i="1"/>
  <c r="N177" i="1"/>
  <c r="J178" i="1"/>
  <c r="L178" i="1"/>
  <c r="N178" i="1"/>
  <c r="J179" i="1"/>
  <c r="L179" i="1"/>
  <c r="N179" i="1"/>
  <c r="J180" i="1"/>
  <c r="L180" i="1"/>
  <c r="N180" i="1"/>
  <c r="J181" i="1"/>
  <c r="L181" i="1"/>
  <c r="N181" i="1"/>
  <c r="J182" i="1"/>
  <c r="L182" i="1"/>
  <c r="N182" i="1"/>
  <c r="J183" i="1"/>
  <c r="L183" i="1"/>
  <c r="N183" i="1"/>
  <c r="J184" i="1"/>
  <c r="L184" i="1"/>
  <c r="N184" i="1"/>
  <c r="J185" i="1"/>
  <c r="L185" i="1"/>
  <c r="N185" i="1"/>
  <c r="J186" i="1"/>
  <c r="L186" i="1"/>
  <c r="N186" i="1"/>
  <c r="J187" i="1"/>
  <c r="L187" i="1"/>
  <c r="N187" i="1"/>
  <c r="J189" i="1"/>
  <c r="L189" i="1"/>
  <c r="N189" i="1"/>
  <c r="J191" i="1"/>
  <c r="L191" i="1"/>
  <c r="N191" i="1"/>
  <c r="J192" i="1"/>
  <c r="L192" i="1"/>
  <c r="N192" i="1"/>
  <c r="J193" i="1"/>
  <c r="L193" i="1"/>
  <c r="N193" i="1"/>
  <c r="J194" i="1"/>
  <c r="L194" i="1"/>
  <c r="N194" i="1"/>
  <c r="J195" i="1"/>
  <c r="L195" i="1"/>
  <c r="N195" i="1"/>
  <c r="J196" i="1"/>
  <c r="L196" i="1"/>
  <c r="N196" i="1"/>
  <c r="J197" i="1"/>
  <c r="L197" i="1"/>
  <c r="N197" i="1"/>
  <c r="J198" i="1"/>
  <c r="L198" i="1"/>
  <c r="N198" i="1"/>
  <c r="J199" i="1"/>
  <c r="L199" i="1"/>
  <c r="N199" i="1"/>
  <c r="J200" i="1"/>
  <c r="L200" i="1"/>
  <c r="N200" i="1"/>
  <c r="J201" i="1"/>
  <c r="L201" i="1"/>
  <c r="N201" i="1"/>
  <c r="J202" i="1"/>
  <c r="L202" i="1"/>
  <c r="N202" i="1"/>
  <c r="J203" i="1"/>
  <c r="L203" i="1"/>
  <c r="N203" i="1"/>
  <c r="J204" i="1"/>
  <c r="L204" i="1"/>
  <c r="N204" i="1"/>
  <c r="J205" i="1"/>
  <c r="L205" i="1"/>
  <c r="N205" i="1"/>
  <c r="J208" i="1"/>
  <c r="L208" i="1"/>
  <c r="N208" i="1"/>
  <c r="J209" i="1"/>
  <c r="L209" i="1"/>
  <c r="N209" i="1"/>
  <c r="J210" i="1"/>
  <c r="L210" i="1"/>
  <c r="N210" i="1"/>
  <c r="J216" i="1"/>
  <c r="L216" i="1"/>
  <c r="N216" i="1"/>
  <c r="J217" i="1"/>
  <c r="L217" i="1"/>
  <c r="N217" i="1"/>
  <c r="J220" i="1"/>
  <c r="L220" i="1"/>
  <c r="N220" i="1"/>
  <c r="J221" i="1"/>
  <c r="L221" i="1"/>
  <c r="N221" i="1"/>
  <c r="J222" i="1"/>
  <c r="L222" i="1"/>
  <c r="N222" i="1"/>
  <c r="J223" i="1"/>
  <c r="L223" i="1"/>
  <c r="N223" i="1"/>
  <c r="J225" i="1"/>
  <c r="L225" i="1"/>
  <c r="N225" i="1"/>
  <c r="J226" i="1"/>
  <c r="L226" i="1"/>
  <c r="N226" i="1"/>
  <c r="J227" i="1"/>
  <c r="L227" i="1"/>
  <c r="N227" i="1"/>
  <c r="J232" i="1"/>
  <c r="L232" i="1"/>
  <c r="N232" i="1"/>
  <c r="J233" i="1"/>
  <c r="L233" i="1"/>
  <c r="N233" i="1"/>
  <c r="J234" i="1"/>
  <c r="L234" i="1"/>
  <c r="N234" i="1"/>
  <c r="J235" i="1"/>
  <c r="L235" i="1"/>
  <c r="N235" i="1"/>
  <c r="J236" i="1"/>
  <c r="L236" i="1"/>
  <c r="N236" i="1"/>
  <c r="J237" i="1"/>
  <c r="L237" i="1"/>
  <c r="N237" i="1"/>
  <c r="J238" i="1"/>
  <c r="L238" i="1"/>
  <c r="N238" i="1"/>
  <c r="J239" i="1"/>
  <c r="L239" i="1"/>
  <c r="N239" i="1"/>
  <c r="J241" i="1"/>
  <c r="L241" i="1"/>
  <c r="N241" i="1"/>
  <c r="J242" i="1"/>
  <c r="L242" i="1"/>
  <c r="N242" i="1"/>
  <c r="J243" i="1"/>
  <c r="L243" i="1"/>
  <c r="N243" i="1"/>
  <c r="J244" i="1"/>
  <c r="L244" i="1"/>
  <c r="N244" i="1"/>
  <c r="J245" i="1"/>
  <c r="L245" i="1"/>
  <c r="N245" i="1"/>
  <c r="J246" i="1"/>
  <c r="L246" i="1"/>
  <c r="N246" i="1"/>
  <c r="J248" i="1"/>
  <c r="L248" i="1"/>
  <c r="N248" i="1"/>
  <c r="J249" i="1"/>
  <c r="L249" i="1"/>
  <c r="N249" i="1"/>
  <c r="J250" i="1"/>
  <c r="L250" i="1"/>
  <c r="N250" i="1"/>
  <c r="J251" i="1"/>
  <c r="L251" i="1"/>
  <c r="N251" i="1"/>
  <c r="J252" i="1"/>
  <c r="L252" i="1"/>
  <c r="N252" i="1"/>
  <c r="J253" i="1"/>
  <c r="L253" i="1"/>
  <c r="N253" i="1"/>
  <c r="J256" i="1"/>
  <c r="L256" i="1"/>
  <c r="N256" i="1"/>
  <c r="J257" i="1"/>
  <c r="L257" i="1"/>
  <c r="N257" i="1"/>
  <c r="J259" i="1"/>
  <c r="L259" i="1"/>
  <c r="N259" i="1"/>
  <c r="J260" i="1"/>
  <c r="L260" i="1"/>
  <c r="N260" i="1"/>
  <c r="J261" i="1"/>
  <c r="L261" i="1"/>
  <c r="N261" i="1"/>
  <c r="J264" i="1"/>
  <c r="L264" i="1"/>
  <c r="N264" i="1"/>
  <c r="J265" i="1"/>
  <c r="L265" i="1"/>
  <c r="N265" i="1"/>
  <c r="J266" i="1"/>
  <c r="L266" i="1"/>
  <c r="N266" i="1"/>
  <c r="J267" i="1"/>
  <c r="L267" i="1"/>
  <c r="N267" i="1"/>
  <c r="J268" i="1"/>
  <c r="L268" i="1"/>
  <c r="N268" i="1"/>
  <c r="J270" i="1"/>
  <c r="L270" i="1"/>
  <c r="N270" i="1"/>
  <c r="J271" i="1"/>
  <c r="L271" i="1"/>
  <c r="N271" i="1"/>
  <c r="J272" i="1"/>
  <c r="L272" i="1"/>
  <c r="N272" i="1"/>
  <c r="J273" i="1"/>
  <c r="L273" i="1"/>
  <c r="N273" i="1"/>
  <c r="J274" i="1"/>
  <c r="L274" i="1"/>
  <c r="N274" i="1"/>
  <c r="J276" i="1"/>
  <c r="L276" i="1"/>
  <c r="N276" i="1"/>
  <c r="J277" i="1"/>
  <c r="L277" i="1"/>
  <c r="N277" i="1"/>
  <c r="J278" i="1"/>
  <c r="L278" i="1"/>
  <c r="N278" i="1"/>
  <c r="J279" i="1"/>
  <c r="L279" i="1"/>
  <c r="N279" i="1"/>
  <c r="J280" i="1"/>
  <c r="L280" i="1"/>
  <c r="N280" i="1"/>
  <c r="J286" i="1"/>
  <c r="L286" i="1"/>
  <c r="N286" i="1"/>
  <c r="J287" i="1"/>
  <c r="L287" i="1"/>
  <c r="N287" i="1"/>
  <c r="J288" i="1"/>
  <c r="L288" i="1"/>
  <c r="N288" i="1"/>
  <c r="J289" i="1"/>
  <c r="L289" i="1"/>
  <c r="N289" i="1"/>
  <c r="J290" i="1"/>
  <c r="L290" i="1"/>
  <c r="N290" i="1"/>
  <c r="J292" i="1"/>
  <c r="L292" i="1"/>
  <c r="N292" i="1"/>
  <c r="J295" i="1"/>
  <c r="L295" i="1"/>
  <c r="N295" i="1"/>
  <c r="J296" i="1"/>
  <c r="L296" i="1"/>
  <c r="N296" i="1"/>
  <c r="J297" i="1"/>
  <c r="L297" i="1"/>
  <c r="N297" i="1"/>
  <c r="J299" i="1"/>
  <c r="L299" i="1"/>
  <c r="N299" i="1"/>
  <c r="J300" i="1"/>
  <c r="L300" i="1"/>
  <c r="N300" i="1"/>
  <c r="J301" i="1"/>
  <c r="L301" i="1"/>
  <c r="N301" i="1"/>
  <c r="J302" i="1"/>
  <c r="L302" i="1"/>
  <c r="N302" i="1"/>
  <c r="J304" i="1"/>
  <c r="L304" i="1"/>
  <c r="N304" i="1"/>
  <c r="J305" i="1"/>
  <c r="L305" i="1"/>
  <c r="N305" i="1"/>
  <c r="J308" i="1"/>
  <c r="L308" i="1"/>
  <c r="N308" i="1"/>
  <c r="J309" i="1"/>
  <c r="L309" i="1"/>
  <c r="N309" i="1"/>
  <c r="J310" i="1"/>
  <c r="L310" i="1"/>
  <c r="N310" i="1"/>
  <c r="J311" i="1"/>
  <c r="L311" i="1"/>
  <c r="N311" i="1"/>
  <c r="J314" i="1"/>
  <c r="L314" i="1"/>
  <c r="N314" i="1"/>
  <c r="J316" i="1"/>
  <c r="L316" i="1"/>
  <c r="N316" i="1"/>
  <c r="J318" i="1"/>
  <c r="L318" i="1"/>
  <c r="N318" i="1"/>
  <c r="J321" i="1"/>
  <c r="L321" i="1"/>
  <c r="N321" i="1"/>
  <c r="N548" i="1" l="1"/>
  <c r="J548" i="1"/>
  <c r="L548" i="1"/>
  <c r="B215" i="1"/>
  <c r="B239" i="3" s="1"/>
  <c r="B240" i="3" s="1"/>
  <c r="B303" i="1"/>
  <c r="B347" i="3" s="1"/>
  <c r="B269" i="1"/>
  <c r="B307" i="3" s="1"/>
  <c r="B308" i="3" s="1"/>
  <c r="B291" i="1"/>
  <c r="B333" i="3" s="1"/>
  <c r="B334" i="3" s="1"/>
  <c r="B469" i="1"/>
  <c r="B552" i="3" s="1"/>
  <c r="B522" i="1"/>
  <c r="B621" i="3" s="1"/>
  <c r="B207" i="1"/>
  <c r="B229" i="3" s="1"/>
  <c r="B230" i="3" s="1"/>
  <c r="B298" i="1"/>
  <c r="B341" i="3" s="1"/>
  <c r="B342" i="3" s="1"/>
  <c r="B307" i="1"/>
  <c r="B353" i="3" s="1"/>
  <c r="B306" i="1"/>
  <c r="B352" i="3" s="1"/>
  <c r="B285" i="1"/>
  <c r="B326" i="3" s="1"/>
  <c r="B327" i="3" s="1"/>
  <c r="B356" i="1"/>
  <c r="B425" i="3" s="1"/>
  <c r="B426" i="3" s="1"/>
  <c r="B275" i="1"/>
  <c r="B314" i="3" s="1"/>
  <c r="B315" i="3" s="1"/>
  <c r="B534" i="1"/>
  <c r="B639" i="3" s="1"/>
  <c r="B528" i="1"/>
  <c r="B330" i="1"/>
  <c r="B392" i="3" s="1"/>
  <c r="B164" i="1"/>
  <c r="B181" i="3" s="1"/>
  <c r="B136" i="1"/>
  <c r="B153" i="3" s="1"/>
  <c r="B129" i="1"/>
  <c r="B146" i="3" s="1"/>
  <c r="B113" i="1"/>
  <c r="B129" i="3" s="1"/>
  <c r="B88" i="1"/>
  <c r="B104" i="3" s="1"/>
  <c r="B63" i="1"/>
  <c r="B78" i="3" s="1"/>
  <c r="B24" i="1"/>
  <c r="B35" i="3" s="1"/>
  <c r="B36" i="3" s="1"/>
  <c r="B112" i="1"/>
  <c r="B128" i="3" s="1"/>
  <c r="B32" i="1"/>
  <c r="B45" i="3" s="1"/>
  <c r="B159" i="1"/>
  <c r="B176" i="3" s="1"/>
  <c r="B152" i="1"/>
  <c r="B169" i="3" s="1"/>
  <c r="B145" i="1"/>
  <c r="B162" i="3" s="1"/>
  <c r="B138" i="1"/>
  <c r="B155" i="3" s="1"/>
  <c r="B131" i="1"/>
  <c r="B148" i="3" s="1"/>
  <c r="B123" i="1"/>
  <c r="B139" i="3" s="1"/>
  <c r="B108" i="1"/>
  <c r="B124" i="3" s="1"/>
  <c r="B99" i="1"/>
  <c r="B115" i="3" s="1"/>
  <c r="B90" i="1"/>
  <c r="B106" i="3" s="1"/>
  <c r="B83" i="1"/>
  <c r="B99" i="3" s="1"/>
  <c r="B73" i="1"/>
  <c r="B88" i="3" s="1"/>
  <c r="B65" i="1"/>
  <c r="B80" i="3" s="1"/>
  <c r="B54" i="1"/>
  <c r="B69" i="3" s="1"/>
  <c r="B47" i="1"/>
  <c r="B62" i="3" s="1"/>
  <c r="B36" i="1"/>
  <c r="B50" i="3" s="1"/>
  <c r="B28" i="1"/>
  <c r="B41" i="3" s="1"/>
  <c r="B504" i="1"/>
  <c r="B589" i="3" s="1"/>
  <c r="B486" i="1"/>
  <c r="B571" i="3" s="1"/>
  <c r="B466" i="1"/>
  <c r="B547" i="3" s="1"/>
  <c r="B150" i="1"/>
  <c r="B167" i="3" s="1"/>
  <c r="B106" i="1"/>
  <c r="B122" i="3" s="1"/>
  <c r="B52" i="1"/>
  <c r="B67" i="3" s="1"/>
  <c r="B142" i="1"/>
  <c r="B159" i="3" s="1"/>
  <c r="B120" i="1"/>
  <c r="B136" i="3" s="1"/>
  <c r="B96" i="1"/>
  <c r="B112" i="3" s="1"/>
  <c r="B77" i="1"/>
  <c r="B92" i="3" s="1"/>
  <c r="B51" i="1"/>
  <c r="B66" i="3" s="1"/>
  <c r="B23" i="1"/>
  <c r="B33" i="3" s="1"/>
  <c r="B34" i="3" s="1"/>
  <c r="B165" i="1"/>
  <c r="B182" i="3" s="1"/>
  <c r="B158" i="1"/>
  <c r="B175" i="3" s="1"/>
  <c r="B151" i="1"/>
  <c r="B168" i="3" s="1"/>
  <c r="B144" i="1"/>
  <c r="B161" i="3" s="1"/>
  <c r="B137" i="1"/>
  <c r="B154" i="3" s="1"/>
  <c r="B130" i="1"/>
  <c r="B147" i="3" s="1"/>
  <c r="B122" i="1"/>
  <c r="B138" i="3" s="1"/>
  <c r="B114" i="1"/>
  <c r="B130" i="3" s="1"/>
  <c r="B107" i="1"/>
  <c r="B123" i="3" s="1"/>
  <c r="B98" i="1"/>
  <c r="B114" i="3" s="1"/>
  <c r="B89" i="1"/>
  <c r="B105" i="3" s="1"/>
  <c r="B82" i="1"/>
  <c r="B98" i="3" s="1"/>
  <c r="B72" i="1"/>
  <c r="B87" i="3" s="1"/>
  <c r="B64" i="1"/>
  <c r="B79" i="3" s="1"/>
  <c r="B53" i="1"/>
  <c r="B68" i="3" s="1"/>
  <c r="B46" i="1"/>
  <c r="B61" i="3" s="1"/>
  <c r="B33" i="1"/>
  <c r="B46" i="3" s="1"/>
  <c r="B149" i="1"/>
  <c r="B166" i="3" s="1"/>
  <c r="B95" i="1"/>
  <c r="B111" i="3" s="1"/>
  <c r="B143" i="1"/>
  <c r="B160" i="3" s="1"/>
  <c r="B97" i="1"/>
  <c r="B113" i="3" s="1"/>
  <c r="B41" i="1"/>
  <c r="B55" i="3" s="1"/>
  <c r="B163" i="1"/>
  <c r="B180" i="3" s="1"/>
  <c r="B62" i="1"/>
  <c r="B77" i="3" s="1"/>
  <c r="B155" i="1"/>
  <c r="B172" i="3" s="1"/>
  <c r="B134" i="1"/>
  <c r="B151" i="3" s="1"/>
  <c r="B111" i="1"/>
  <c r="B127" i="3" s="1"/>
  <c r="B76" i="1"/>
  <c r="B91" i="3" s="1"/>
  <c r="B50" i="1"/>
  <c r="B65" i="3" s="1"/>
  <c r="B31" i="1"/>
  <c r="B44" i="3" s="1"/>
  <c r="B510" i="1"/>
  <c r="B600" i="3" s="1"/>
  <c r="B161" i="1"/>
  <c r="B178" i="3" s="1"/>
  <c r="B154" i="1"/>
  <c r="B171" i="3" s="1"/>
  <c r="B147" i="1"/>
  <c r="B164" i="3" s="1"/>
  <c r="B125" i="1"/>
  <c r="B141" i="3" s="1"/>
  <c r="B118" i="1"/>
  <c r="B134" i="3" s="1"/>
  <c r="B110" i="1"/>
  <c r="B126" i="3" s="1"/>
  <c r="B101" i="1"/>
  <c r="B117" i="3" s="1"/>
  <c r="B94" i="1"/>
  <c r="B110" i="3" s="1"/>
  <c r="B85" i="1"/>
  <c r="B101" i="3" s="1"/>
  <c r="B75" i="1"/>
  <c r="B90" i="3" s="1"/>
  <c r="B67" i="1"/>
  <c r="B82" i="3" s="1"/>
  <c r="B49" i="1"/>
  <c r="B64" i="3" s="1"/>
  <c r="B38" i="1"/>
  <c r="B52" i="3" s="1"/>
  <c r="B135" i="1"/>
  <c r="B152" i="3" s="1"/>
  <c r="B133" i="1"/>
  <c r="B150" i="3" s="1"/>
  <c r="B30" i="1"/>
  <c r="B43" i="3" s="1"/>
  <c r="B119" i="1"/>
  <c r="B135" i="3" s="1"/>
  <c r="B157" i="1"/>
  <c r="B174" i="3" s="1"/>
  <c r="B156" i="1"/>
  <c r="B173" i="3" s="1"/>
  <c r="B121" i="1"/>
  <c r="B137" i="3" s="1"/>
  <c r="B71" i="1"/>
  <c r="B86" i="3" s="1"/>
  <c r="B128" i="1"/>
  <c r="B145" i="3" s="1"/>
  <c r="B87" i="1"/>
  <c r="B103" i="3" s="1"/>
  <c r="B40" i="1"/>
  <c r="B54" i="3" s="1"/>
  <c r="B162" i="1"/>
  <c r="B179" i="3" s="1"/>
  <c r="B148" i="1"/>
  <c r="B165" i="3" s="1"/>
  <c r="B141" i="1"/>
  <c r="B158" i="3" s="1"/>
  <c r="B102" i="1"/>
  <c r="B118" i="3" s="1"/>
  <c r="B86" i="1"/>
  <c r="B102" i="3" s="1"/>
  <c r="B68" i="1"/>
  <c r="B83" i="3" s="1"/>
  <c r="B61" i="1"/>
  <c r="B76" i="3" s="1"/>
  <c r="B39" i="1"/>
  <c r="B53" i="3" s="1"/>
  <c r="B22" i="1"/>
  <c r="B160" i="1"/>
  <c r="B177" i="3" s="1"/>
  <c r="B146" i="1"/>
  <c r="B163" i="3" s="1"/>
  <c r="B139" i="1"/>
  <c r="B156" i="3" s="1"/>
  <c r="B132" i="1"/>
  <c r="B149" i="3" s="1"/>
  <c r="B124" i="1"/>
  <c r="B140" i="3" s="1"/>
  <c r="B117" i="1"/>
  <c r="B133" i="3" s="1"/>
  <c r="B109" i="1"/>
  <c r="B125" i="3" s="1"/>
  <c r="B100" i="1"/>
  <c r="B116" i="3" s="1"/>
  <c r="B84" i="1"/>
  <c r="B100" i="3" s="1"/>
  <c r="B74" i="1"/>
  <c r="B89" i="3" s="1"/>
  <c r="B66" i="1"/>
  <c r="B81" i="3" s="1"/>
  <c r="B55" i="1"/>
  <c r="B70" i="3" s="1"/>
  <c r="B48" i="1"/>
  <c r="B63" i="3" s="1"/>
  <c r="B37" i="1"/>
  <c r="B51" i="3" s="1"/>
  <c r="B29" i="1"/>
  <c r="B42" i="3" s="1"/>
  <c r="B614" i="3"/>
  <c r="B501" i="1"/>
  <c r="B586" i="3" s="1"/>
  <c r="B482" i="1"/>
  <c r="B567" i="3" s="1"/>
  <c r="B538" i="1"/>
  <c r="B644" i="3" s="1"/>
  <c r="B645" i="3" s="1"/>
  <c r="B512" i="1"/>
  <c r="B603" i="3" s="1"/>
  <c r="B413" i="1"/>
  <c r="B483" i="3" s="1"/>
  <c r="B378" i="1"/>
  <c r="B448" i="3" s="1"/>
  <c r="B554" i="1"/>
  <c r="B667" i="3" s="1"/>
  <c r="B541" i="1"/>
  <c r="B648" i="3" s="1"/>
  <c r="B430" i="1"/>
  <c r="B500" i="3" s="1"/>
  <c r="B406" i="1"/>
  <c r="B476" i="3" s="1"/>
  <c r="B364" i="1"/>
  <c r="B434" i="3" s="1"/>
  <c r="B357" i="1"/>
  <c r="B427" i="3" s="1"/>
  <c r="B494" i="1"/>
  <c r="B579" i="3" s="1"/>
  <c r="B461" i="1"/>
  <c r="B538" i="3" s="1"/>
  <c r="B453" i="1"/>
  <c r="B524" i="3" s="1"/>
  <c r="B590" i="1"/>
  <c r="B729" i="3" s="1"/>
  <c r="B443" i="1"/>
  <c r="B513" i="3" s="1"/>
  <c r="B514" i="3" s="1"/>
  <c r="B420" i="1"/>
  <c r="B490" i="3" s="1"/>
  <c r="B371" i="1"/>
  <c r="B441" i="3" s="1"/>
  <c r="B498" i="1"/>
  <c r="B583" i="3" s="1"/>
  <c r="B470" i="1"/>
  <c r="B553" i="3" s="1"/>
  <c r="B554" i="3" s="1"/>
  <c r="B392" i="1"/>
  <c r="B462" i="3" s="1"/>
  <c r="B490" i="1"/>
  <c r="B575" i="3" s="1"/>
  <c r="B385" i="1"/>
  <c r="B455" i="3" s="1"/>
  <c r="B478" i="1"/>
  <c r="B563" i="3" s="1"/>
  <c r="B477" i="1"/>
  <c r="B561" i="3" s="1"/>
  <c r="B562" i="3" s="1"/>
  <c r="B399" i="1"/>
  <c r="B469" i="3" s="1"/>
  <c r="B633" i="3"/>
  <c r="B535" i="1"/>
  <c r="B640" i="3" s="1"/>
  <c r="B641" i="3" s="1"/>
  <c r="B549" i="1"/>
  <c r="B660" i="3" s="1"/>
  <c r="B548" i="1"/>
  <c r="B561" i="1"/>
  <c r="B678" i="3" s="1"/>
  <c r="B560" i="1"/>
  <c r="B551" i="1"/>
  <c r="B662" i="3" s="1"/>
  <c r="B550" i="1"/>
  <c r="B661" i="3" s="1"/>
  <c r="B595" i="1"/>
  <c r="B735" i="3" s="1"/>
  <c r="B573" i="1"/>
  <c r="B696" i="3" s="1"/>
  <c r="B594" i="1"/>
  <c r="B572" i="1"/>
  <c r="B381" i="1"/>
  <c r="B451" i="3" s="1"/>
  <c r="B389" i="1"/>
  <c r="B459" i="3" s="1"/>
  <c r="B397" i="1"/>
  <c r="B467" i="3" s="1"/>
  <c r="B373" i="1"/>
  <c r="B443" i="3" s="1"/>
  <c r="B405" i="1"/>
  <c r="B475" i="3" s="1"/>
  <c r="B365" i="1"/>
  <c r="B435" i="3" s="1"/>
  <c r="B414" i="1"/>
  <c r="B484" i="3" s="1"/>
  <c r="B355" i="1"/>
  <c r="B424" i="3" s="1"/>
  <c r="B347" i="1"/>
  <c r="B415" i="3" s="1"/>
  <c r="B337" i="1"/>
  <c r="B403" i="3" s="1"/>
  <c r="B338" i="1"/>
  <c r="B404" i="3" s="1"/>
  <c r="B405" i="3" s="1"/>
  <c r="B537" i="1"/>
  <c r="B643" i="3" s="1"/>
  <c r="B547" i="1"/>
  <c r="B658" i="3" s="1"/>
  <c r="B659" i="3" s="1"/>
  <c r="B559" i="1"/>
  <c r="B676" i="3" s="1"/>
  <c r="B677" i="3" s="1"/>
  <c r="B582" i="1"/>
  <c r="B713" i="3" s="1"/>
  <c r="B714" i="3" s="1"/>
  <c r="B591" i="1"/>
  <c r="B730" i="3" s="1"/>
  <c r="B731" i="3" s="1"/>
  <c r="B314" i="1"/>
  <c r="B365" i="3" s="1"/>
  <c r="B366" i="3" s="1"/>
  <c r="B313" i="1"/>
  <c r="B364" i="3" s="1"/>
  <c r="B302" i="1"/>
  <c r="B346" i="3" s="1"/>
  <c r="B292" i="1"/>
  <c r="B335" i="3" s="1"/>
  <c r="B279" i="1"/>
  <c r="B319" i="3" s="1"/>
  <c r="B271" i="1"/>
  <c r="B310" i="3" s="1"/>
  <c r="B261" i="1"/>
  <c r="B297" i="3" s="1"/>
  <c r="B298" i="3" s="1"/>
  <c r="B251" i="1"/>
  <c r="B284" i="3" s="1"/>
  <c r="B243" i="1"/>
  <c r="B275" i="3" s="1"/>
  <c r="B235" i="1"/>
  <c r="B266" i="3" s="1"/>
  <c r="B223" i="1"/>
  <c r="B250" i="3" s="1"/>
  <c r="B209" i="1"/>
  <c r="B232" i="3" s="1"/>
  <c r="B200" i="1"/>
  <c r="B222" i="3" s="1"/>
  <c r="B193" i="1"/>
  <c r="B215" i="3" s="1"/>
  <c r="B184" i="1"/>
  <c r="B206" i="3" s="1"/>
  <c r="B177" i="1"/>
  <c r="B199" i="3" s="1"/>
  <c r="B78" i="1"/>
  <c r="B93" i="3" s="1"/>
  <c r="B94" i="3" s="1"/>
  <c r="B95" i="3"/>
  <c r="B81" i="1"/>
  <c r="B97" i="3" s="1"/>
  <c r="B514" i="1"/>
  <c r="B606" i="3" s="1"/>
  <c r="B607" i="3" s="1"/>
  <c r="B503" i="1"/>
  <c r="B588" i="3" s="1"/>
  <c r="B493" i="1"/>
  <c r="B578" i="3" s="1"/>
  <c r="B484" i="1"/>
  <c r="B569" i="3" s="1"/>
  <c r="B474" i="1"/>
  <c r="B558" i="3" s="1"/>
  <c r="B464" i="1"/>
  <c r="B543" i="3" s="1"/>
  <c r="B544" i="3" s="1"/>
  <c r="B452" i="1"/>
  <c r="B523" i="3" s="1"/>
  <c r="B444" i="1"/>
  <c r="B515" i="3" s="1"/>
  <c r="B436" i="1"/>
  <c r="B506" i="3" s="1"/>
  <c r="B428" i="1"/>
  <c r="B498" i="3" s="1"/>
  <c r="B421" i="1"/>
  <c r="B491" i="3" s="1"/>
  <c r="B412" i="1"/>
  <c r="B482" i="3" s="1"/>
  <c r="B404" i="1"/>
  <c r="B474" i="3" s="1"/>
  <c r="B396" i="1"/>
  <c r="B466" i="3" s="1"/>
  <c r="B388" i="1"/>
  <c r="B458" i="3" s="1"/>
  <c r="B380" i="1"/>
  <c r="B450" i="3" s="1"/>
  <c r="B372" i="1"/>
  <c r="B442" i="3" s="1"/>
  <c r="B363" i="1"/>
  <c r="B433" i="3" s="1"/>
  <c r="B354" i="1"/>
  <c r="B423" i="3" s="1"/>
  <c r="B346" i="1"/>
  <c r="B414" i="3" s="1"/>
  <c r="B336" i="1"/>
  <c r="B401" i="3" s="1"/>
  <c r="B402" i="3" s="1"/>
  <c r="B539" i="1"/>
  <c r="B646" i="3" s="1"/>
  <c r="B552" i="1"/>
  <c r="B663" i="3" s="1"/>
  <c r="B664" i="3" s="1"/>
  <c r="B574" i="1"/>
  <c r="B584" i="1"/>
  <c r="B717" i="3" s="1"/>
  <c r="B718" i="3" s="1"/>
  <c r="B311" i="1"/>
  <c r="B360" i="3" s="1"/>
  <c r="B361" i="3" s="1"/>
  <c r="B301" i="1"/>
  <c r="B345" i="3" s="1"/>
  <c r="B290" i="1"/>
  <c r="B332" i="3" s="1"/>
  <c r="B278" i="1"/>
  <c r="B318" i="3" s="1"/>
  <c r="B270" i="1"/>
  <c r="B309" i="3" s="1"/>
  <c r="B260" i="1"/>
  <c r="B295" i="3" s="1"/>
  <c r="B296" i="3" s="1"/>
  <c r="B250" i="1"/>
  <c r="B283" i="3" s="1"/>
  <c r="B242" i="1"/>
  <c r="B274" i="3" s="1"/>
  <c r="B234" i="1"/>
  <c r="B265" i="3" s="1"/>
  <c r="B222" i="1"/>
  <c r="B249" i="3" s="1"/>
  <c r="B208" i="1"/>
  <c r="B231" i="3" s="1"/>
  <c r="B206" i="1"/>
  <c r="B228" i="3" s="1"/>
  <c r="B199" i="1"/>
  <c r="B221" i="3" s="1"/>
  <c r="B192" i="1"/>
  <c r="B214" i="3" s="1"/>
  <c r="B183" i="1"/>
  <c r="B205" i="3" s="1"/>
  <c r="B176" i="1"/>
  <c r="B198" i="3" s="1"/>
  <c r="B105" i="1"/>
  <c r="B121" i="3" s="1"/>
  <c r="B119" i="3"/>
  <c r="B70" i="1"/>
  <c r="B85" i="3" s="1"/>
  <c r="B69" i="1"/>
  <c r="B84" i="3" s="1"/>
  <c r="B513" i="1"/>
  <c r="B604" i="3" s="1"/>
  <c r="B605" i="3" s="1"/>
  <c r="B502" i="1"/>
  <c r="B587" i="3" s="1"/>
  <c r="B492" i="1"/>
  <c r="B577" i="3" s="1"/>
  <c r="B483" i="1"/>
  <c r="B568" i="3" s="1"/>
  <c r="B473" i="1"/>
  <c r="B557" i="3" s="1"/>
  <c r="B463" i="1"/>
  <c r="B541" i="3" s="1"/>
  <c r="B542" i="3" s="1"/>
  <c r="B451" i="1"/>
  <c r="B522" i="3" s="1"/>
  <c r="B442" i="1"/>
  <c r="B512" i="3" s="1"/>
  <c r="B435" i="1"/>
  <c r="B505" i="3" s="1"/>
  <c r="B427" i="1"/>
  <c r="B497" i="3" s="1"/>
  <c r="B419" i="1"/>
  <c r="B489" i="3" s="1"/>
  <c r="B411" i="1"/>
  <c r="B481" i="3" s="1"/>
  <c r="B403" i="1"/>
  <c r="B473" i="3" s="1"/>
  <c r="B395" i="1"/>
  <c r="B465" i="3" s="1"/>
  <c r="B387" i="1"/>
  <c r="B457" i="3" s="1"/>
  <c r="B379" i="1"/>
  <c r="B449" i="3" s="1"/>
  <c r="B370" i="1"/>
  <c r="B440" i="3" s="1"/>
  <c r="B362" i="1"/>
  <c r="B432" i="3" s="1"/>
  <c r="B353" i="1"/>
  <c r="B422" i="3" s="1"/>
  <c r="B345" i="1"/>
  <c r="B413" i="3" s="1"/>
  <c r="B335" i="1"/>
  <c r="B593" i="1"/>
  <c r="B733" i="3" s="1"/>
  <c r="B734" i="3" s="1"/>
  <c r="B304" i="1"/>
  <c r="B348" i="3" s="1"/>
  <c r="B349" i="3" s="1"/>
  <c r="B272" i="1"/>
  <c r="B311" i="3" s="1"/>
  <c r="B244" i="1"/>
  <c r="B276" i="3" s="1"/>
  <c r="B251" i="3"/>
  <c r="B252" i="3" s="1"/>
  <c r="B225" i="1"/>
  <c r="B253" i="3" s="1"/>
  <c r="B185" i="1"/>
  <c r="B207" i="3" s="1"/>
  <c r="B515" i="1"/>
  <c r="B608" i="3" s="1"/>
  <c r="B609" i="3" s="1"/>
  <c r="B485" i="1"/>
  <c r="B570" i="3" s="1"/>
  <c r="B437" i="1"/>
  <c r="B507" i="3" s="1"/>
  <c r="B310" i="1"/>
  <c r="B358" i="3" s="1"/>
  <c r="B359" i="3" s="1"/>
  <c r="B289" i="1"/>
  <c r="B331" i="3" s="1"/>
  <c r="B249" i="1"/>
  <c r="B282" i="3" s="1"/>
  <c r="B205" i="1"/>
  <c r="B227" i="3" s="1"/>
  <c r="B182" i="1"/>
  <c r="B204" i="3" s="1"/>
  <c r="B511" i="1"/>
  <c r="B601" i="3" s="1"/>
  <c r="B602" i="3" s="1"/>
  <c r="B500" i="1"/>
  <c r="B585" i="3" s="1"/>
  <c r="B481" i="1"/>
  <c r="B566" i="3" s="1"/>
  <c r="B462" i="1"/>
  <c r="B539" i="3" s="1"/>
  <c r="B540" i="3" s="1"/>
  <c r="B441" i="1"/>
  <c r="B511" i="3" s="1"/>
  <c r="B426" i="1"/>
  <c r="B496" i="3" s="1"/>
  <c r="B410" i="1"/>
  <c r="B480" i="3" s="1"/>
  <c r="B394" i="1"/>
  <c r="B464" i="3" s="1"/>
  <c r="B377" i="1"/>
  <c r="B447" i="3" s="1"/>
  <c r="B361" i="1"/>
  <c r="B431" i="3" s="1"/>
  <c r="B344" i="1"/>
  <c r="B412" i="3" s="1"/>
  <c r="B229" i="1"/>
  <c r="B258" i="3" s="1"/>
  <c r="B259" i="3" s="1"/>
  <c r="B327" i="1"/>
  <c r="B389" i="3" s="1"/>
  <c r="B390" i="3" s="1"/>
  <c r="B288" i="1"/>
  <c r="B330" i="3" s="1"/>
  <c r="B276" i="1"/>
  <c r="B316" i="3" s="1"/>
  <c r="B267" i="1"/>
  <c r="B305" i="3" s="1"/>
  <c r="B248" i="1"/>
  <c r="B281" i="3" s="1"/>
  <c r="B247" i="1"/>
  <c r="B279" i="3" s="1"/>
  <c r="B280" i="3" s="1"/>
  <c r="B230" i="1"/>
  <c r="B260" i="3" s="1"/>
  <c r="B231" i="1"/>
  <c r="B261" i="3" s="1"/>
  <c r="B262" i="3" s="1"/>
  <c r="B232" i="1"/>
  <c r="B263" i="3" s="1"/>
  <c r="B204" i="1"/>
  <c r="B226" i="3" s="1"/>
  <c r="B197" i="1"/>
  <c r="B219" i="3" s="1"/>
  <c r="B181" i="1"/>
  <c r="B203" i="3" s="1"/>
  <c r="B140" i="1"/>
  <c r="B157" i="3" s="1"/>
  <c r="B328" i="1"/>
  <c r="B20" i="1"/>
  <c r="B19" i="1"/>
  <c r="B27" i="3" s="1"/>
  <c r="B18" i="1"/>
  <c r="B26" i="3" s="1"/>
  <c r="B21" i="1"/>
  <c r="B31" i="3" s="1"/>
  <c r="B32" i="3" s="1"/>
  <c r="B329" i="1"/>
  <c r="B391" i="3" s="1"/>
  <c r="B499" i="1"/>
  <c r="B584" i="3" s="1"/>
  <c r="B480" i="1"/>
  <c r="B565" i="3" s="1"/>
  <c r="B458" i="1"/>
  <c r="B532" i="3" s="1"/>
  <c r="B533" i="3" s="1"/>
  <c r="B449" i="1"/>
  <c r="B520" i="3" s="1"/>
  <c r="B433" i="1"/>
  <c r="B503" i="3" s="1"/>
  <c r="B425" i="1"/>
  <c r="B495" i="3" s="1"/>
  <c r="B409" i="1"/>
  <c r="B479" i="3" s="1"/>
  <c r="B401" i="1"/>
  <c r="B471" i="3" s="1"/>
  <c r="B384" i="1"/>
  <c r="B454" i="3" s="1"/>
  <c r="B376" i="1"/>
  <c r="B446" i="3" s="1"/>
  <c r="B368" i="1"/>
  <c r="B438" i="3" s="1"/>
  <c r="B360" i="1"/>
  <c r="B430" i="3" s="1"/>
  <c r="B343" i="1"/>
  <c r="B411" i="3" s="1"/>
  <c r="B331" i="1"/>
  <c r="B393" i="3" s="1"/>
  <c r="B529" i="1"/>
  <c r="B632" i="3" s="1"/>
  <c r="B333" i="1"/>
  <c r="B395" i="3" s="1"/>
  <c r="B396" i="3" s="1"/>
  <c r="B332" i="1"/>
  <c r="B394" i="3" s="1"/>
  <c r="B523" i="1"/>
  <c r="B622" i="3" s="1"/>
  <c r="B623" i="3" s="1"/>
  <c r="B556" i="1"/>
  <c r="B670" i="3" s="1"/>
  <c r="B671" i="3" s="1"/>
  <c r="B577" i="1"/>
  <c r="B703" i="3" s="1"/>
  <c r="B704" i="3" s="1"/>
  <c r="B587" i="1"/>
  <c r="B723" i="3" s="1"/>
  <c r="B724" i="3" s="1"/>
  <c r="B308" i="1"/>
  <c r="B354" i="3" s="1"/>
  <c r="B355" i="3" s="1"/>
  <c r="B297" i="1"/>
  <c r="B340" i="3" s="1"/>
  <c r="B274" i="1"/>
  <c r="B313" i="3" s="1"/>
  <c r="B266" i="1"/>
  <c r="B304" i="3" s="1"/>
  <c r="B246" i="1"/>
  <c r="B278" i="3" s="1"/>
  <c r="B227" i="1"/>
  <c r="B255" i="3" s="1"/>
  <c r="B203" i="1"/>
  <c r="B225" i="3" s="1"/>
  <c r="B180" i="1"/>
  <c r="B202" i="3" s="1"/>
  <c r="B93" i="1"/>
  <c r="B109" i="3" s="1"/>
  <c r="B107" i="3"/>
  <c r="B507" i="1"/>
  <c r="B594" i="3" s="1"/>
  <c r="B595" i="3" s="1"/>
  <c r="B497" i="1"/>
  <c r="B582" i="3" s="1"/>
  <c r="B488" i="1"/>
  <c r="B573" i="3" s="1"/>
  <c r="B479" i="1"/>
  <c r="B564" i="3" s="1"/>
  <c r="B468" i="1"/>
  <c r="B550" i="3" s="1"/>
  <c r="B551" i="3" s="1"/>
  <c r="B456" i="1"/>
  <c r="B529" i="3" s="1"/>
  <c r="B530" i="3" s="1"/>
  <c r="B447" i="1"/>
  <c r="B518" i="3" s="1"/>
  <c r="B439" i="1"/>
  <c r="B509" i="3" s="1"/>
  <c r="B432" i="1"/>
  <c r="B502" i="3" s="1"/>
  <c r="B424" i="1"/>
  <c r="B494" i="3" s="1"/>
  <c r="B416" i="1"/>
  <c r="B486" i="3" s="1"/>
  <c r="B408" i="1"/>
  <c r="B478" i="3" s="1"/>
  <c r="B400" i="1"/>
  <c r="B470" i="3" s="1"/>
  <c r="B391" i="1"/>
  <c r="B461" i="3" s="1"/>
  <c r="B383" i="1"/>
  <c r="B453" i="3" s="1"/>
  <c r="B375" i="1"/>
  <c r="B445" i="3" s="1"/>
  <c r="B367" i="1"/>
  <c r="B437" i="3" s="1"/>
  <c r="B359" i="1"/>
  <c r="B429" i="3" s="1"/>
  <c r="B350" i="1"/>
  <c r="B419" i="3" s="1"/>
  <c r="B342" i="1"/>
  <c r="B410" i="3" s="1"/>
  <c r="B527" i="1"/>
  <c r="B630" i="3" s="1"/>
  <c r="B631" i="3" s="1"/>
  <c r="B544" i="1"/>
  <c r="B653" i="3" s="1"/>
  <c r="B654" i="3" s="1"/>
  <c r="B557" i="1"/>
  <c r="B672" i="3" s="1"/>
  <c r="B673" i="3" s="1"/>
  <c r="B578" i="1"/>
  <c r="B705" i="3" s="1"/>
  <c r="B706" i="3" s="1"/>
  <c r="B588" i="1"/>
  <c r="B725" i="3" s="1"/>
  <c r="B726" i="3" s="1"/>
  <c r="B316" i="1"/>
  <c r="B369" i="3" s="1"/>
  <c r="B370" i="3" s="1"/>
  <c r="B194" i="1"/>
  <c r="B216" i="3" s="1"/>
  <c r="B445" i="1"/>
  <c r="B516" i="3" s="1"/>
  <c r="B277" i="1"/>
  <c r="B317" i="3" s="1"/>
  <c r="B172" i="1"/>
  <c r="B193" i="3" s="1"/>
  <c r="B194" i="3" s="1"/>
  <c r="B171" i="1"/>
  <c r="B192" i="3" s="1"/>
  <c r="B174" i="1"/>
  <c r="B196" i="3" s="1"/>
  <c r="B173" i="1"/>
  <c r="B195" i="3" s="1"/>
  <c r="B299" i="1"/>
  <c r="B343" i="3" s="1"/>
  <c r="B295" i="1"/>
  <c r="B338" i="3" s="1"/>
  <c r="B429" i="1"/>
  <c r="B499" i="3" s="1"/>
  <c r="B233" i="1"/>
  <c r="B264" i="3" s="1"/>
  <c r="B43" i="1"/>
  <c r="B57" i="3" s="1"/>
  <c r="B58" i="3" s="1"/>
  <c r="B264" i="1"/>
  <c r="B302" i="3" s="1"/>
  <c r="B263" i="1"/>
  <c r="B300" i="3" s="1"/>
  <c r="B301" i="3" s="1"/>
  <c r="B262" i="1"/>
  <c r="B299" i="3" s="1"/>
  <c r="B454" i="1"/>
  <c r="B525" i="3" s="1"/>
  <c r="B526" i="3" s="1"/>
  <c r="B259" i="1"/>
  <c r="B293" i="3" s="1"/>
  <c r="B294" i="3" s="1"/>
  <c r="B258" i="1"/>
  <c r="B292" i="3" s="1"/>
  <c r="B191" i="1"/>
  <c r="B213" i="3" s="1"/>
  <c r="B322" i="1"/>
  <c r="B380" i="3" s="1"/>
  <c r="B323" i="1"/>
  <c r="B381" i="3" s="1"/>
  <c r="B382" i="3" s="1"/>
  <c r="B318" i="1"/>
  <c r="B372" i="3" s="1"/>
  <c r="B373" i="3" s="1"/>
  <c r="B317" i="1"/>
  <c r="B286" i="1"/>
  <c r="B328" i="3" s="1"/>
  <c r="B253" i="1"/>
  <c r="B286" i="3" s="1"/>
  <c r="B237" i="1"/>
  <c r="B268" i="3" s="1"/>
  <c r="B202" i="1"/>
  <c r="B224" i="3" s="1"/>
  <c r="B186" i="1"/>
  <c r="B208" i="3" s="1"/>
  <c r="B179" i="1"/>
  <c r="B201" i="3" s="1"/>
  <c r="B115" i="1"/>
  <c r="B131" i="3" s="1"/>
  <c r="B116" i="1"/>
  <c r="B132" i="3" s="1"/>
  <c r="B517" i="1"/>
  <c r="B612" i="3" s="1"/>
  <c r="B613" i="3" s="1"/>
  <c r="B506" i="1"/>
  <c r="B592" i="3" s="1"/>
  <c r="B593" i="3" s="1"/>
  <c r="B496" i="1"/>
  <c r="B581" i="3" s="1"/>
  <c r="B487" i="1"/>
  <c r="B572" i="3" s="1"/>
  <c r="B476" i="1"/>
  <c r="B560" i="3" s="1"/>
  <c r="B467" i="1"/>
  <c r="B548" i="3" s="1"/>
  <c r="B549" i="3" s="1"/>
  <c r="B455" i="1"/>
  <c r="B527" i="3" s="1"/>
  <c r="B528" i="3" s="1"/>
  <c r="B446" i="1"/>
  <c r="B517" i="3" s="1"/>
  <c r="B438" i="1"/>
  <c r="B508" i="3" s="1"/>
  <c r="B431" i="1"/>
  <c r="B501" i="3" s="1"/>
  <c r="B423" i="1"/>
  <c r="B493" i="3" s="1"/>
  <c r="B415" i="1"/>
  <c r="B485" i="3" s="1"/>
  <c r="B407" i="1"/>
  <c r="B477" i="3" s="1"/>
  <c r="B398" i="1"/>
  <c r="B468" i="3" s="1"/>
  <c r="B390" i="1"/>
  <c r="B460" i="3" s="1"/>
  <c r="B382" i="1"/>
  <c r="B452" i="3" s="1"/>
  <c r="B374" i="1"/>
  <c r="B444" i="3" s="1"/>
  <c r="B366" i="1"/>
  <c r="B436" i="3" s="1"/>
  <c r="B358" i="1"/>
  <c r="B428" i="3" s="1"/>
  <c r="B348" i="1"/>
  <c r="B416" i="3" s="1"/>
  <c r="B417" i="3" s="1"/>
  <c r="B349" i="1"/>
  <c r="B418" i="3" s="1"/>
  <c r="B339" i="1"/>
  <c r="B406" i="3" s="1"/>
  <c r="B340" i="1"/>
  <c r="B407" i="3" s="1"/>
  <c r="B408" i="3" s="1"/>
  <c r="B341" i="1"/>
  <c r="B409" i="3" s="1"/>
  <c r="B44" i="1"/>
  <c r="B59" i="3" s="1"/>
  <c r="B210" i="1"/>
  <c r="B233" i="3" s="1"/>
  <c r="B465" i="1"/>
  <c r="B545" i="3" s="1"/>
  <c r="B546" i="3" s="1"/>
  <c r="B300" i="1"/>
  <c r="B344" i="3" s="1"/>
  <c r="B240" i="1"/>
  <c r="B271" i="3" s="1"/>
  <c r="B272" i="3" s="1"/>
  <c r="B241" i="1"/>
  <c r="B273" i="3" s="1"/>
  <c r="B586" i="1"/>
  <c r="B721" i="3" s="1"/>
  <c r="B722" i="3" s="1"/>
  <c r="B239" i="1"/>
  <c r="B270" i="3" s="1"/>
  <c r="B170" i="1"/>
  <c r="B190" i="3" s="1"/>
  <c r="B191" i="3" s="1"/>
  <c r="B521" i="1"/>
  <c r="B536" i="1"/>
  <c r="B642" i="3" s="1"/>
  <c r="B545" i="1"/>
  <c r="B655" i="3" s="1"/>
  <c r="B656" i="3" s="1"/>
  <c r="B558" i="1"/>
  <c r="B674" i="3" s="1"/>
  <c r="B675" i="3" s="1"/>
  <c r="B580" i="1"/>
  <c r="B709" i="3" s="1"/>
  <c r="B710" i="3" s="1"/>
  <c r="B589" i="1"/>
  <c r="B727" i="3" s="1"/>
  <c r="B728" i="3" s="1"/>
  <c r="B280" i="1"/>
  <c r="B320" i="3" s="1"/>
  <c r="B252" i="1"/>
  <c r="B285" i="3" s="1"/>
  <c r="B236" i="1"/>
  <c r="B267" i="3" s="1"/>
  <c r="B201" i="1"/>
  <c r="B223" i="3" s="1"/>
  <c r="B178" i="1"/>
  <c r="B200" i="3" s="1"/>
  <c r="B35" i="1"/>
  <c r="B49" i="3" s="1"/>
  <c r="B34" i="1"/>
  <c r="B47" i="3" s="1"/>
  <c r="B48" i="3" s="1"/>
  <c r="B26" i="1"/>
  <c r="B38" i="3" s="1"/>
  <c r="B39" i="3" s="1"/>
  <c r="B25" i="1"/>
  <c r="B37" i="3" s="1"/>
  <c r="B27" i="1"/>
  <c r="B40" i="3" s="1"/>
  <c r="B505" i="1"/>
  <c r="B590" i="3" s="1"/>
  <c r="B591" i="3" s="1"/>
  <c r="B495" i="1"/>
  <c r="B580" i="3" s="1"/>
  <c r="B475" i="1"/>
  <c r="B559" i="3" s="1"/>
  <c r="B422" i="1"/>
  <c r="B492" i="3" s="1"/>
  <c r="B540" i="1"/>
  <c r="B647" i="3" s="1"/>
  <c r="B553" i="1"/>
  <c r="B665" i="3" s="1"/>
  <c r="B666" i="3" s="1"/>
  <c r="B575" i="1"/>
  <c r="B699" i="3" s="1"/>
  <c r="B700" i="3" s="1"/>
  <c r="B585" i="1"/>
  <c r="B719" i="3" s="1"/>
  <c r="B720" i="3" s="1"/>
  <c r="B268" i="1"/>
  <c r="B306" i="3" s="1"/>
  <c r="B221" i="1"/>
  <c r="B248" i="3" s="1"/>
  <c r="B198" i="1"/>
  <c r="B220" i="3" s="1"/>
  <c r="B127" i="1"/>
  <c r="B144" i="3" s="1"/>
  <c r="B126" i="1"/>
  <c r="B142" i="3" s="1"/>
  <c r="B143" i="3" s="1"/>
  <c r="B491" i="1"/>
  <c r="B576" i="3" s="1"/>
  <c r="B472" i="1"/>
  <c r="B556" i="3" s="1"/>
  <c r="B450" i="1"/>
  <c r="B521" i="3" s="1"/>
  <c r="B434" i="1"/>
  <c r="B504" i="3" s="1"/>
  <c r="B418" i="1"/>
  <c r="B488" i="3" s="1"/>
  <c r="B402" i="1"/>
  <c r="B472" i="3" s="1"/>
  <c r="B386" i="1"/>
  <c r="B456" i="3" s="1"/>
  <c r="B369" i="1"/>
  <c r="B439" i="3" s="1"/>
  <c r="B352" i="1"/>
  <c r="B421" i="3" s="1"/>
  <c r="B334" i="1"/>
  <c r="B542" i="1"/>
  <c r="B649" i="3" s="1"/>
  <c r="B650" i="3" s="1"/>
  <c r="B555" i="1"/>
  <c r="B668" i="3" s="1"/>
  <c r="B669" i="3" s="1"/>
  <c r="B576" i="1"/>
  <c r="B701" i="3" s="1"/>
  <c r="B702" i="3" s="1"/>
  <c r="B309" i="1"/>
  <c r="B356" i="3" s="1"/>
  <c r="B357" i="3" s="1"/>
  <c r="B257" i="1"/>
  <c r="B291" i="3" s="1"/>
  <c r="B219" i="1"/>
  <c r="B245" i="3" s="1"/>
  <c r="B246" i="3" s="1"/>
  <c r="B220" i="1"/>
  <c r="B247" i="3" s="1"/>
  <c r="B188" i="1"/>
  <c r="B210" i="3" s="1"/>
  <c r="B189" i="1"/>
  <c r="B211" i="3" s="1"/>
  <c r="B59" i="1"/>
  <c r="B74" i="3" s="1"/>
  <c r="B71" i="3"/>
  <c r="B509" i="1"/>
  <c r="B598" i="3" s="1"/>
  <c r="B599" i="3" s="1"/>
  <c r="B489" i="1"/>
  <c r="B574" i="3" s="1"/>
  <c r="B471" i="1"/>
  <c r="B555" i="3" s="1"/>
  <c r="B440" i="1"/>
  <c r="B510" i="3" s="1"/>
  <c r="B417" i="1"/>
  <c r="B487" i="3" s="1"/>
  <c r="B393" i="1"/>
  <c r="B463" i="3" s="1"/>
  <c r="B351" i="1"/>
  <c r="B420" i="3" s="1"/>
  <c r="B543" i="1"/>
  <c r="B651" i="3" s="1"/>
  <c r="B652" i="3" s="1"/>
  <c r="B321" i="1"/>
  <c r="B378" i="3" s="1"/>
  <c r="B379" i="3" s="1"/>
  <c r="B287" i="1"/>
  <c r="B329" i="3" s="1"/>
  <c r="B256" i="1"/>
  <c r="B290" i="3" s="1"/>
  <c r="B254" i="1"/>
  <c r="B287" i="3" s="1"/>
  <c r="B288" i="3" s="1"/>
  <c r="B238" i="1"/>
  <c r="B269" i="3" s="1"/>
  <c r="B217" i="1"/>
  <c r="B242" i="3" s="1"/>
  <c r="B196" i="1"/>
  <c r="B218" i="3" s="1"/>
  <c r="B187" i="1"/>
  <c r="B209" i="3" s="1"/>
  <c r="B168" i="1"/>
  <c r="B186" i="3" s="1"/>
  <c r="B187" i="3" s="1"/>
  <c r="B153" i="1"/>
  <c r="B170" i="3" s="1"/>
  <c r="B305" i="1"/>
  <c r="B350" i="3" s="1"/>
  <c r="B351" i="3" s="1"/>
  <c r="B296" i="1"/>
  <c r="B339" i="3" s="1"/>
  <c r="B273" i="1"/>
  <c r="B312" i="3" s="1"/>
  <c r="B265" i="1"/>
  <c r="B303" i="3" s="1"/>
  <c r="B245" i="1"/>
  <c r="B277" i="3" s="1"/>
  <c r="B226" i="1"/>
  <c r="B254" i="3" s="1"/>
  <c r="B216" i="1"/>
  <c r="B241" i="3" s="1"/>
  <c r="B195" i="1"/>
  <c r="B217" i="3" s="1"/>
  <c r="B166" i="1"/>
  <c r="B183" i="3" s="1"/>
  <c r="B167" i="1"/>
  <c r="B184" i="3" s="1"/>
  <c r="B185" i="3" s="1"/>
  <c r="B42" i="1"/>
  <c r="B56" i="3" s="1"/>
  <c r="J594" i="1"/>
  <c r="N594" i="1"/>
  <c r="L594" i="1"/>
  <c r="N560" i="1"/>
  <c r="J560" i="1"/>
  <c r="L560" i="1"/>
  <c r="N528" i="1"/>
  <c r="L528" i="1"/>
  <c r="J528" i="1"/>
  <c r="N328" i="1"/>
  <c r="L328" i="1"/>
  <c r="J328" i="1"/>
  <c r="B615" i="3" l="1"/>
  <c r="B616" i="3" s="1"/>
  <c r="B619" i="3"/>
  <c r="B620" i="3" s="1"/>
  <c r="B400" i="3"/>
  <c r="B399" i="3"/>
  <c r="B697" i="3"/>
  <c r="B698" i="3" s="1"/>
  <c r="B695" i="3"/>
  <c r="B371" i="3"/>
  <c r="B374" i="3"/>
  <c r="B375" i="3" s="1"/>
  <c r="J605" i="1"/>
  <c r="H594" i="1"/>
  <c r="B397" i="3"/>
  <c r="B398" i="3" s="1"/>
  <c r="H328" i="1"/>
  <c r="B29" i="3"/>
  <c r="B30" i="3" s="1"/>
  <c r="B28" i="3"/>
  <c r="H560" i="1"/>
  <c r="L605" i="1"/>
  <c r="N605" i="1"/>
  <c r="H528" i="1"/>
  <c r="H16" i="1" l="1"/>
  <c r="J606" i="1" l="1"/>
  <c r="J607" i="1" s="1"/>
  <c r="N606" i="1"/>
  <c r="N607" i="1" s="1"/>
  <c r="L606" i="1"/>
  <c r="L607" i="1" s="1"/>
  <c r="H603" i="1" l="1"/>
  <c r="H605" i="1" l="1"/>
  <c r="H606" i="1" l="1"/>
  <c r="H607" i="1" l="1"/>
</calcChain>
</file>

<file path=xl/sharedStrings.xml><?xml version="1.0" encoding="utf-8"?>
<sst xmlns="http://schemas.openxmlformats.org/spreadsheetml/2006/main" count="1438" uniqueCount="557">
  <si>
    <t>Unité</t>
  </si>
  <si>
    <t>Quantités</t>
  </si>
  <si>
    <t>TOTAL</t>
  </si>
  <si>
    <t>ml</t>
  </si>
  <si>
    <t>m²</t>
  </si>
  <si>
    <t>N° Prix</t>
  </si>
  <si>
    <t>Désignation du prix</t>
  </si>
  <si>
    <t>P.U.</t>
  </si>
  <si>
    <t>TRAVAUX PRELIMINAIRES</t>
  </si>
  <si>
    <t>ft</t>
  </si>
  <si>
    <t xml:space="preserve">Marquage / Piquetage des réseaux existants </t>
  </si>
  <si>
    <t xml:space="preserve">Constat d'huissiers vidéo avant travaux </t>
  </si>
  <si>
    <t xml:space="preserve">Réalisation du DOE et plan de récolement </t>
  </si>
  <si>
    <t>Total H.T.</t>
  </si>
  <si>
    <t>TVA 20%</t>
  </si>
  <si>
    <t>Total TTC</t>
  </si>
  <si>
    <t xml:space="preserve">TOTAL </t>
  </si>
  <si>
    <t>Travaux ponctuels de localisation des réseaux enterrés réalisé hors et pendant chantier (Sondage)</t>
  </si>
  <si>
    <t>u</t>
  </si>
  <si>
    <r>
      <t>m</t>
    </r>
    <r>
      <rPr>
        <vertAlign val="superscript"/>
        <sz val="10"/>
        <rFont val="Roboto Condensed Light"/>
      </rPr>
      <t>3</t>
    </r>
  </si>
  <si>
    <t>Terrassement en tranchée</t>
  </si>
  <si>
    <t>CONTRÔLE &amp; DOE</t>
  </si>
  <si>
    <t>Plus value pour travaux de nuit</t>
  </si>
  <si>
    <t>Plus-value de surlargeur de tranchée pour pose en parallèle d'une conduite de refoulement, eaux usées ou réseau autre concessionnaire</t>
  </si>
  <si>
    <t>Plus value pour évacuation HAP non conforme (&gt;50mg/kg)</t>
  </si>
  <si>
    <t>Terrassement</t>
  </si>
  <si>
    <t>Forage</t>
  </si>
  <si>
    <t xml:space="preserve">Forage horizontal sous ouvrages divers y compris fourreau Acier ou PEHD </t>
  </si>
  <si>
    <t>Installation de chantier forages y compris fosses</t>
  </si>
  <si>
    <t>a) 150 mm</t>
  </si>
  <si>
    <t>b) 200 mm</t>
  </si>
  <si>
    <t>c) 250 mm</t>
  </si>
  <si>
    <t>d) 300 mm</t>
  </si>
  <si>
    <t>e) 400 mm</t>
  </si>
  <si>
    <t>f) 500 mm</t>
  </si>
  <si>
    <t>g) 600 mm</t>
  </si>
  <si>
    <t xml:space="preserve">Forage dirigé sous ouvrages divers y compris fourreau PEHD </t>
  </si>
  <si>
    <t>Fourniture et pose de canalisations de conduite principale</t>
  </si>
  <si>
    <t>PEHD électrosoudable série PE 100 PN 16 bars - Diamètre int/ext</t>
  </si>
  <si>
    <t>a) 40,8/50 mm</t>
  </si>
  <si>
    <t>b) 51,4/63 mm</t>
  </si>
  <si>
    <t>c) 61,4/75 mm</t>
  </si>
  <si>
    <t>d) 73,6/90 mm</t>
  </si>
  <si>
    <t>e) 90/110 mm</t>
  </si>
  <si>
    <t>f) 102,2/125 mm</t>
  </si>
  <si>
    <t>g) 114,6/140 mm</t>
  </si>
  <si>
    <t>h) 130,8/160 mm</t>
  </si>
  <si>
    <t>i) 147,2/180 mm</t>
  </si>
  <si>
    <t>j) 163,6/200 mm</t>
  </si>
  <si>
    <t>Fonte ductile de série K9 revêtue zinc-aluminium classe 40 à joint à assemblage  flexible automatique - Diamètre int</t>
  </si>
  <si>
    <t>b) 150 mm</t>
  </si>
  <si>
    <t>c) 200 mm</t>
  </si>
  <si>
    <t>PVC série 16 bars à joint automatique - Diamètre int/ext</t>
  </si>
  <si>
    <t>a) 53,6/63 mm</t>
  </si>
  <si>
    <t>b) 64/75 mm</t>
  </si>
  <si>
    <t>c) 76,8/90 mm</t>
  </si>
  <si>
    <t>d) 93,8/110 mm</t>
  </si>
  <si>
    <t>e) 106,6/125 mm</t>
  </si>
  <si>
    <t>f) 121,4/140 mm</t>
  </si>
  <si>
    <t>i) 141/160 mm</t>
  </si>
  <si>
    <t>j) 176,2/200 mm</t>
  </si>
  <si>
    <t>Fourniture et pose en tranchée ouverte de pièces pour canalisations - PEHD</t>
  </si>
  <si>
    <t>a) 50 mm</t>
  </si>
  <si>
    <t>b) 63 mm</t>
  </si>
  <si>
    <t>f) 125 mm</t>
  </si>
  <si>
    <t>Fourniture et pose de Té PEHD 100 - PN 16 bars électrosoudables - Diamètre ext</t>
  </si>
  <si>
    <t>Fourniture et pose de Cône ou Coude PEHD 100 - PN 16 bars électrosoudables - Diamètre ext</t>
  </si>
  <si>
    <t>Fourniture et pose d'un collet bride PEHD 100 - PN 16 bars électrosoudable (raccord bride, tuyau, compris manchon) - Diamètre ext</t>
  </si>
  <si>
    <t>Fourniture et pose d'un manchon de transition PEHD 100 - PN 16 bars électrosoudable autobuté et multi-matériaux - Diamètre ext PEHD/tolérance de raccordement sur existant</t>
  </si>
  <si>
    <t>a) 63/48-71 mm</t>
  </si>
  <si>
    <t>b) 75/69-91 mm</t>
  </si>
  <si>
    <t>c) 90/82-106 mm</t>
  </si>
  <si>
    <t>d) 110/82-106 mm</t>
  </si>
  <si>
    <t>e) 110/104-133 mm</t>
  </si>
  <si>
    <t>f) 160/132-159 mm</t>
  </si>
  <si>
    <t>g) 160/159-188 mm</t>
  </si>
  <si>
    <t>h) 200/193-227 mm</t>
  </si>
  <si>
    <t>i) 250/224-257 mm</t>
  </si>
  <si>
    <t>j) 250/266-301 mm</t>
  </si>
  <si>
    <t>Raccordement de conduite projetée sur conduite existante Fonte,PVC ou PEHD en ligne ou perpendiculaire</t>
  </si>
  <si>
    <t>Raccordement de conduite projetée sur conduite existante Amiante Ciment en ligne ou perpendiculaire</t>
  </si>
  <si>
    <t>Raccordement de conduite projetée sur puisard, borne ou poteau incendie en ligne ou perpendiculaire</t>
  </si>
  <si>
    <t>Fourniture et pose d'un robinet-vanne série ronde ou ovale à Brides, série 16 bars (opercule surmoulé élastomère) y compris la bouche à clé complète réhaussable - Diamètre int</t>
  </si>
  <si>
    <t>a) 40 mm</t>
  </si>
  <si>
    <t>Fourniture et pose d'un robinet-vanne série ronde ou ovale à Embout PEHD/PEHD ou à Emboitement, série 16 bars (opercule surmoulé élastomère) y compris la bouche à clé complète réhaussable - Diamètre int/ext</t>
  </si>
  <si>
    <t>Fontainerie</t>
  </si>
  <si>
    <t>Fourniture et pose de poteau d'incendie non-renversable sans coque composite - Diamètre int</t>
  </si>
  <si>
    <t>a) 80 mm</t>
  </si>
  <si>
    <t>b) 100 mm</t>
  </si>
  <si>
    <t>c) 150 mm</t>
  </si>
  <si>
    <t>Fourniture et pose d'une bouche d'incendie incongelable - Diamètre int</t>
  </si>
  <si>
    <t>Fourniture et pose d'une ventouse automatique triple fonction comprenant un robinet-vanne, y compris regard et tampon</t>
  </si>
  <si>
    <t>b) 80 mm</t>
  </si>
  <si>
    <t>c) 100 mm</t>
  </si>
  <si>
    <t>d) 200 mm</t>
  </si>
  <si>
    <t>Fourniture et pose d'une ventouse automatique triple fonction à encombrement réduit enterrée</t>
  </si>
  <si>
    <t>a) 50 mm - Hauteur 500mm</t>
  </si>
  <si>
    <t>b) 50 mm - Hauteur 755mm</t>
  </si>
  <si>
    <t>c) 50 mm - Hauteur 1055mm</t>
  </si>
  <si>
    <t>Equipement hydraulique</t>
  </si>
  <si>
    <t>Fourniture et pose d'une boîte à crépine avec bouchon de purge pour extraction des boues, corps en fonte, filtre à mailles d'acier inox - Diamètre int</t>
  </si>
  <si>
    <t>Fourniture et pose d'un autostabilisateur de pression amont ou aval</t>
  </si>
  <si>
    <t>Fourniture et pose d'un débitmètre électromagnétique avec joints et pièces de raccords, consoles, pattes de scellement, collier de fixation</t>
  </si>
  <si>
    <t>Fourniture et mise en place d'un coffret électrique IP66 pour installation de la télésurveillance</t>
  </si>
  <si>
    <t>Fourniture et pose d'étrier de protection diam 60mm galvanisé</t>
  </si>
  <si>
    <t>Fourniture et pose d'une tête de pont béton</t>
  </si>
  <si>
    <t>a) 60 mm</t>
  </si>
  <si>
    <t>d) 125 mm</t>
  </si>
  <si>
    <t>e) 150 mm</t>
  </si>
  <si>
    <t>f) 200 mm</t>
  </si>
  <si>
    <t>g) 250 mm</t>
  </si>
  <si>
    <t>h) 300 mm</t>
  </si>
  <si>
    <t>Terrassement pour tranchée de branchement</t>
  </si>
  <si>
    <t>RESEAU D'EAU POTABLE</t>
  </si>
  <si>
    <t>Forage dirigé sous ouvrages divers y compris fourreau PEHD</t>
  </si>
  <si>
    <t>Renouvellement par extraction (tirage)</t>
  </si>
  <si>
    <t>Fourniture et pose d'un dispositif de branchement particulier sur conduite PEHD</t>
  </si>
  <si>
    <t>a) 25 mm</t>
  </si>
  <si>
    <t>b) 32 mm</t>
  </si>
  <si>
    <t>c) 40 mm</t>
  </si>
  <si>
    <t>d) 50 mm</t>
  </si>
  <si>
    <t>e) 63 mm</t>
  </si>
  <si>
    <t>Fourniture et pose de Cône ou Coude en Fonte à bride ou emboitement y compris joint - Diamètre int</t>
  </si>
  <si>
    <t>Fourniture et pose de Té en Fonte à bride ou emboitement y compris joint - Diamètre int</t>
  </si>
  <si>
    <t>Fourniture et pose d'un dispositif de branchement particulier sur conduite PVC ou Fonte</t>
  </si>
  <si>
    <t>Fourniture et pose d'un dispositif de branchement particulier sur conduite Amiante Ciment</t>
  </si>
  <si>
    <t>Fourniture et pose de canalisation PEHD électrosoudable série PE 100 PN 16 bars y compris fourreau  - Diamètre int/ext</t>
  </si>
  <si>
    <t>a) 19/25 mm</t>
  </si>
  <si>
    <t>b) 26/32 mm</t>
  </si>
  <si>
    <t>c) 32,6/40 mm</t>
  </si>
  <si>
    <t>d) 40,8/50 mm</t>
  </si>
  <si>
    <t>e) 51,4/63 mm</t>
  </si>
  <si>
    <t>Fourniture et pose de citerneau pour compteur</t>
  </si>
  <si>
    <t>Fourniture et pose d'une nourrice pour branchement collectif</t>
  </si>
  <si>
    <t>Dépose de BAC existante</t>
  </si>
  <si>
    <t>Traversée d'un obstacle physique y compris réfection (mur, haie, clôture, …)</t>
  </si>
  <si>
    <t>Installation de chantier Amiante SS3 y compris plan de retrait</t>
  </si>
  <si>
    <t>Essais pression, désinfection et frais d'analyse bactériologique</t>
  </si>
  <si>
    <t>Plus-value de surlargeur de tranchée pour pose en parallèle d'une conduite de refoulement, eau potable ou réseau autre concessionnaire</t>
  </si>
  <si>
    <t>Plus-value pour terrain rocheux</t>
  </si>
  <si>
    <t>dm/m</t>
  </si>
  <si>
    <t>Eclatement</t>
  </si>
  <si>
    <t>Eclatement de réseau y compris fosses</t>
  </si>
  <si>
    <t>a) 160 mm</t>
  </si>
  <si>
    <t>d) 315 mm</t>
  </si>
  <si>
    <t>Canalisations gravitaires PP - classe SN 16 - Diamètre ext</t>
  </si>
  <si>
    <t>Canalisations gravitaires PVC tri-couche compact - classe SN 16 - Diamètre ext</t>
  </si>
  <si>
    <t>Canalisations gravitaires PVC tri-couche compact - classe SN 12 - Diamètre ext</t>
  </si>
  <si>
    <t>Canalisations gravitaires PVC - classe CR 16 - Diamètre ext</t>
  </si>
  <si>
    <t>Canalisations gravitaires PP - classe SN 12 - Diamètre ext</t>
  </si>
  <si>
    <t>Canalisations gravitaires PRV - classe SN10 000 - Diamètre int</t>
  </si>
  <si>
    <t>c) 300 mm</t>
  </si>
  <si>
    <t>d) 350 mm</t>
  </si>
  <si>
    <t>Canalisations gravitaires Grès - Diamètre int</t>
  </si>
  <si>
    <t>Canalisation gravitaire en Fonte ductile Intégral type assainissement - Diamètre int</t>
  </si>
  <si>
    <t>a) 125 mm</t>
  </si>
  <si>
    <t>Canalisation gravitaire en Fonte ductile Intégral type "PH1" avec revêtement intérieur polyuréthane - Diamètre int</t>
  </si>
  <si>
    <t>Canalisations de refoulement PEHD électrosoudable série PE 100 PN 10 bars - Diamètre int/ext</t>
  </si>
  <si>
    <t>a) 79,2/90 mm</t>
  </si>
  <si>
    <t>b) 96,8/110 mm</t>
  </si>
  <si>
    <t>c) 110,2/125 mm</t>
  </si>
  <si>
    <t>d) 123,4/140 mm</t>
  </si>
  <si>
    <t>e) 141/160 mm</t>
  </si>
  <si>
    <t>f) 158,6/180 mm</t>
  </si>
  <si>
    <t>g) 176,2/200 mm</t>
  </si>
  <si>
    <t>h) 198,4/225 mm</t>
  </si>
  <si>
    <t>i) 220,4/250 mm</t>
  </si>
  <si>
    <t>Canalisations de refoulement PEHD électrosoudable série PE 100 PN 16 bars - Diamètre int/ext</t>
  </si>
  <si>
    <t>k) 184/225 mm</t>
  </si>
  <si>
    <t>l) 204,6/250 mm</t>
  </si>
  <si>
    <t>Raccordement de collecteur sur regard ou réseau existant</t>
  </si>
  <si>
    <t>Fourniture et pose en tranchée ouverte de culotte, raccord de piquage compris les joints et toutes sujétions sur collecteur</t>
  </si>
  <si>
    <t>a) PVC - CR8 / SDR 34 - Standard ou PVC tri-couche Compact</t>
  </si>
  <si>
    <t>b) PP - classe SN 10</t>
  </si>
  <si>
    <t>c) PRV &amp; PRV/PP - SN 5000</t>
  </si>
  <si>
    <t>d) Grès</t>
  </si>
  <si>
    <t>e) Fonte  ductile Intégral</t>
  </si>
  <si>
    <t>f) Fonte ductile Intégral type "PH1" avec revêtement intérieur polyuréthane</t>
  </si>
  <si>
    <t>Fourniture et pose de canalisation de branchement</t>
  </si>
  <si>
    <t>PVC - classe CR 16 - Diamètre ext</t>
  </si>
  <si>
    <t>b) 160 mm</t>
  </si>
  <si>
    <t>PVC tri-couche compact - classe CR 12 - Diamètre ext</t>
  </si>
  <si>
    <t>PVC tri-couche compact - classe CR 16 - Diamètre ext</t>
  </si>
  <si>
    <t>PP - classe SN 10 - Diamètre ext</t>
  </si>
  <si>
    <t>PP - classe SN 16 - Diamètre ext</t>
  </si>
  <si>
    <t>PRV - classe SN10 000 - Diamètre int</t>
  </si>
  <si>
    <t>Grès - Diamètre int</t>
  </si>
  <si>
    <t>Raccordement sur collecteur/ regard/ branchement existant</t>
  </si>
  <si>
    <t>Té de visite en PRV</t>
  </si>
  <si>
    <t>Té de visite en Grès</t>
  </si>
  <si>
    <t>Fourniture et pose d'un mât de ventilation galvanisée laqué - 5m</t>
  </si>
  <si>
    <t>Fourniture et mise en place d'un clapet anti-retour (battant, bec de canard)</t>
  </si>
  <si>
    <t>Fourniture et pose d'une ventouse automatique triple fonction comprenant un robinet-vanne, y compris regard et tampon.</t>
  </si>
  <si>
    <t>Installation de purge y compris la bouche à clé complète réhaussable</t>
  </si>
  <si>
    <t>Démolition du réseau existant en fibre ciment pour intervention ponctuelle, évacuation des déblais dans une décharge appropriée - SOUS SECTION 4</t>
  </si>
  <si>
    <t>Démolition</t>
  </si>
  <si>
    <t>Réseau aérien</t>
  </si>
  <si>
    <t>Fourniture et pose de fourreau acier - PEHD posé en élévation ou encorbellement</t>
  </si>
  <si>
    <t>Fourniture et pose de calorifugeage de canalisation</t>
  </si>
  <si>
    <t>RESEAU D'ASSAINISSEMENT - TRAVAUX EN TRANCHEE</t>
  </si>
  <si>
    <t>a) collecteur</t>
  </si>
  <si>
    <t>b) branchement</t>
  </si>
  <si>
    <t>Chemisage</t>
  </si>
  <si>
    <t>Reprise d'étanchéité au droit des raccordements (manchette + tophat)</t>
  </si>
  <si>
    <t>Réhabilitation par manchette souple (80cm) - FIBRE DE VERRE</t>
  </si>
  <si>
    <t>Réhabilitation par manchette rigide (45cm) ou manchette d'extrémité (25 à 30cm) - INOX</t>
  </si>
  <si>
    <t>Etanchement et protection d'un regard de visite</t>
  </si>
  <si>
    <t>Divers</t>
  </si>
  <si>
    <t>Terrassements et remplacement d'une canalisation</t>
  </si>
  <si>
    <t>Travaux sur ouvrages</t>
  </si>
  <si>
    <t>Remplacement d'un regard de visite existant en PP</t>
  </si>
  <si>
    <t>Reprise de cunette de regard</t>
  </si>
  <si>
    <t>Reprise de raccordement de canalisation de branchement existant sur collecteur en cours de réhabilitation par l'extérieur</t>
  </si>
  <si>
    <t>Fourniture et pose de regard de façade étanche sur branchement particulier existant, de section circulaire de 250 ou 315 mm de diamètre, pour toute profondeur (compris dépose si existant)</t>
  </si>
  <si>
    <t>Raccordement de branchement projeté sur compteur en extérieur</t>
  </si>
  <si>
    <t>Raccordement de branchement projeté sur compteur en intérieur</t>
  </si>
  <si>
    <t>RESEAU D'ASSAINISSEMENT 
TRAVAUX SANS TRANCHEE</t>
  </si>
  <si>
    <t>RESEAU D'ASSAINISSEMENT
TRAVAUX PONCTUELS EN TRANCHEE</t>
  </si>
  <si>
    <t>Réfection définitive de dallage en béton désactivé</t>
  </si>
  <si>
    <t>Réfection provisoire - Enrobés à froid</t>
  </si>
  <si>
    <t>Réfection définitive - Bi-couche</t>
  </si>
  <si>
    <t>Réfection définitive - Tri-couche</t>
  </si>
  <si>
    <t>Réfection définitive de surface sablée</t>
  </si>
  <si>
    <t>Réfection d'accotement, fossé, talus</t>
  </si>
  <si>
    <t>Réfection de parcelle agricole</t>
  </si>
  <si>
    <t>REFECTION - DIVERS</t>
  </si>
  <si>
    <t>Voirie</t>
  </si>
  <si>
    <t>Marquage au sol</t>
  </si>
  <si>
    <t>Réfection de marquage au sol en résine à froid</t>
  </si>
  <si>
    <t>Maçonnerie</t>
  </si>
  <si>
    <t>Dépose et repose de caniveaux et bordures en béton et granit y compris fourniture si nécessaire</t>
  </si>
  <si>
    <t>Regard Béton</t>
  </si>
  <si>
    <t>Regard Béton traité anti-acide et sulfures</t>
  </si>
  <si>
    <t>Regard PP Ø 1000</t>
  </si>
  <si>
    <t>Regard PP Ø 800</t>
  </si>
  <si>
    <t>Regard PRV</t>
  </si>
  <si>
    <t>Regard Grès</t>
  </si>
  <si>
    <t>1/2 j</t>
  </si>
  <si>
    <t>a) 32,6/40 mm</t>
  </si>
  <si>
    <t>b) 50 mm</t>
  </si>
  <si>
    <t>c) 65 mm</t>
  </si>
  <si>
    <t>d) 80 mm</t>
  </si>
  <si>
    <t>e) 100 mm</t>
  </si>
  <si>
    <t>g) 150 mm</t>
  </si>
  <si>
    <t>h) 200 mm</t>
  </si>
  <si>
    <t>i) 250 mm</t>
  </si>
  <si>
    <t>j) 300 mm</t>
  </si>
  <si>
    <t>k) 350 mm</t>
  </si>
  <si>
    <t>l) 400 mm</t>
  </si>
  <si>
    <t>m) 450 mm</t>
  </si>
  <si>
    <t>n) 500 mm</t>
  </si>
  <si>
    <t>Fourniture et pose d'une bouche d'arrosage incongeleable fonte DN 40</t>
  </si>
  <si>
    <t>Fourniture et pose d'un coffret électrique IP66</t>
  </si>
  <si>
    <t>Sous - total RESEAU D'EAU POTABLE</t>
  </si>
  <si>
    <t>Sous - total RESEAU D'ASSAINISSEMENT - TRAVAUX EN TRANCHEE</t>
  </si>
  <si>
    <t>Fourniture et pose de regard de façade PVC ou PP étanche lestée, de section circulaire de 250 mm de diamètre - Cheminée de couleur orange / marron - Diamètre 125 / 160 / 200</t>
  </si>
  <si>
    <t>Fourniture et pose de regard de façade PVC ou PP étanche lestée, de section circulaire de 315 mm de diamètre - Cheminée de couleur orange / marron - Diamètre 125 / 160 / 200</t>
  </si>
  <si>
    <t>Fourniture et pose de siphon dans regard béton et tampon fonte - Diamètre 125 / 160</t>
  </si>
  <si>
    <t>Sous - total RESEAU D'ASSAINISSEMENT 
TRAVAUX SANS TRANCHEE</t>
  </si>
  <si>
    <t>Sous - total REFECTION - DIVERS</t>
  </si>
  <si>
    <t>Sous - total RESEAU D'ASSAINISSEMENT
 TRAVAUX PONCTUELS EN TRANCHEE</t>
  </si>
  <si>
    <t>Réfection définitive - Enrobés à chaud 0/6 sur 8cm</t>
  </si>
  <si>
    <t>Réfection définitive - Enrobés à chaud 0/6 sur 6cm</t>
  </si>
  <si>
    <t>Réfection définitive - Grave Bitume 0/14 sur 12cm + Enrobés à chaud 0/10 sur 8cm</t>
  </si>
  <si>
    <t>Sous - total CONTRÔLE &amp; DOE</t>
  </si>
  <si>
    <t>Sous - total TRAVAUX PRELIMINAIRES</t>
  </si>
  <si>
    <t>Le Détail Quantitatif Estimatif sera à rendre IMPERATIVEMENT sous format Excel</t>
  </si>
  <si>
    <t>Travaux ponctuels</t>
  </si>
  <si>
    <t>Remblai</t>
  </si>
  <si>
    <t>Branchement :
Raccordement</t>
  </si>
  <si>
    <t>Branchement :
Ouvrages de visite y compris tampon</t>
  </si>
  <si>
    <t>Branchement :
Canalisations et pièces</t>
  </si>
  <si>
    <t>Branchement :
Ouverture</t>
  </si>
  <si>
    <t>Collecteur :
Raccordement</t>
  </si>
  <si>
    <t>Collecteur :
Ouvrages annexes</t>
  </si>
  <si>
    <t>Collecteur :
Ouvrages de visite y compris tampon</t>
  </si>
  <si>
    <t>Collecteur :
Ouverture</t>
  </si>
  <si>
    <t>Remblais</t>
  </si>
  <si>
    <t>Conduite principale :
Robinetterie, Fontainerie et Equipement hydraulique</t>
  </si>
  <si>
    <t>Conduite principale :
Raccordement</t>
  </si>
  <si>
    <t>Conduite principale :
Canalisations et pièces</t>
  </si>
  <si>
    <t>Conduite principale :
Ouverture</t>
  </si>
  <si>
    <t>x</t>
  </si>
  <si>
    <t>c) pour 4 compteurs</t>
  </si>
  <si>
    <t>b) pour 3 compteurs</t>
  </si>
  <si>
    <t>a) pour 2 compteurs</t>
  </si>
  <si>
    <t>d) par compteur supplémentaire</t>
  </si>
  <si>
    <t>Réhabilitation par robot multifonction (cas particuliers)</t>
  </si>
  <si>
    <t>Collecteur :
Canalisations</t>
  </si>
  <si>
    <t>Le Borderau de prix Unitaires sera à rendre IMPERATIVEMENT sous format Excel</t>
  </si>
  <si>
    <r>
      <rPr>
        <i/>
        <sz val="9"/>
        <rFont val="Roboto Condensed Light"/>
      </rPr>
      <t>Ce prix comprend la plus value pour l'évacuation des enrobés dont le niveau HAP est supérieur au seuil toléré, à savoir 50mg/kg, pour leur réemploi ou leur stockage dans une installation de déchets inertes. Ils doivent être évacués dans un site de déchets dangereux.</t>
    </r>
    <r>
      <rPr>
        <sz val="10"/>
        <rFont val="Roboto Condensed Light"/>
      </rPr>
      <t xml:space="preserve">
</t>
    </r>
    <r>
      <rPr>
        <b/>
        <sz val="10"/>
        <rFont val="Roboto Condensed Light"/>
      </rPr>
      <t>Le Mètre Cube :</t>
    </r>
  </si>
  <si>
    <r>
      <rPr>
        <i/>
        <sz val="9"/>
        <rFont val="Roboto Condensed Light"/>
      </rPr>
      <t xml:space="preserve">Ce prix comprend:
&gt; localisation et recherche des branchements et ouvrages
&gt; La réalisation du plan d'exécution
Ce plan EXE sera soumis à l'approbation de la maitrise d'œuvre et comprendra :
&gt; la réalisation d'un relevé topographique si nécessaire 
&gt; plan d'exécution détaillé en X,Y et Z
&gt; profil en long en X,Y et Z
&gt; coupe des ouvrages spéciaux (regard brise charge, regard en chute, ventouse, clapet…) 
&gt; réalisation des plans de signalisation, circulation et déviation 
&gt; fourniture de l'ensemble des documents au format informatique (DWG. et PDF.) ainsi qu'au format papier en deux exemplaires 
&gt; note de calcul du ferraillage, du lestage et du maintien des ouvrages… 
</t>
    </r>
    <r>
      <rPr>
        <sz val="10"/>
        <rFont val="Roboto Condensed Light"/>
      </rPr>
      <t xml:space="preserve">
</t>
    </r>
    <r>
      <rPr>
        <b/>
        <sz val="10"/>
        <rFont val="Roboto Condensed Light"/>
      </rPr>
      <t>Le Forfait :</t>
    </r>
  </si>
  <si>
    <t>Fourniture et pose de raccord à bride et  manchon de liaison Fonte - Diamètre int</t>
  </si>
  <si>
    <t>c) 90 mm</t>
  </si>
  <si>
    <t>a) 32/40 mm</t>
  </si>
  <si>
    <t>b) 40/50 mm</t>
  </si>
  <si>
    <t>c) 50/63 mm</t>
  </si>
  <si>
    <t>d) 65/75 mm</t>
  </si>
  <si>
    <t>e) 80/90 mm</t>
  </si>
  <si>
    <t>f) 100/110 mm</t>
  </si>
  <si>
    <t>g) 100/125 mm</t>
  </si>
  <si>
    <t>h) 125/140 mm</t>
  </si>
  <si>
    <t>i) 150/160 mm</t>
  </si>
  <si>
    <t>j) 150/180 mm</t>
  </si>
  <si>
    <t>k) 200/200 mm</t>
  </si>
  <si>
    <t>l) 200/225 mm</t>
  </si>
  <si>
    <t>m) 250/250 mm</t>
  </si>
  <si>
    <t>n) 250/280 mm</t>
  </si>
  <si>
    <t>o) 300/315 mm</t>
  </si>
  <si>
    <t>p) 300/355 mm</t>
  </si>
  <si>
    <t>q) 400/400 mm</t>
  </si>
  <si>
    <t>Réfection définitive - Grave Bitume 0/14</t>
  </si>
  <si>
    <t>Réfection de parcelle privative (espaces verts, pavés, graviers, enrobé, ...)</t>
  </si>
  <si>
    <t>Etudes globales d'éxécution des travaux y compris localisation et sondages, recherche des branchements existants compris citerneaux, BAPD, siphons, relevés topographiques nécessaire à la réalisation de tous les plans d'exécution, les plans d'exécution, les arrêtés de circulations, les panneaux de chantier, les étude de sol complémentaires…</t>
  </si>
  <si>
    <t>Dégagement, mise à niveau et changement de tampon</t>
  </si>
  <si>
    <t>Création d'une chute accompagnée par l'intérieur</t>
  </si>
  <si>
    <t>Création d'une chute accompagnée par l'extérieur</t>
  </si>
  <si>
    <t>Grave Non Traitée 0/150</t>
  </si>
  <si>
    <t>Grave Non Traitée 0/20</t>
  </si>
  <si>
    <t>Grave Non Traitée 0/31,5</t>
  </si>
  <si>
    <t>Béton de tranchée</t>
  </si>
  <si>
    <t>Matériaux recyclés</t>
  </si>
  <si>
    <t>Fourniture et pose en tranchée ouverte de pièces VERROUILLEE pour canalisations - FONTE</t>
  </si>
  <si>
    <t>Installation de chantier pour travaux en tranchée y compris mise en place de signalisation temporaire et pompage temporaire</t>
  </si>
  <si>
    <t>Installation de chantier pour travaux sans tranchée y compris mise en place de signalisation temporaire et pompage temporaire</t>
  </si>
  <si>
    <t>Démolition du réseau existant de toute nature sauf en fibre ciment, canalisations et ouvrages de visite y compris, évacuation des déblais dans une décharge appropriée.</t>
  </si>
  <si>
    <t>Démolition du réseau existant en fibre ciment, canalisations et ouvrages de visite y compris, pour renouvellement en lieu et place, évacuation des déblais dans une décharge appropriée - SOUS SECTION 3</t>
  </si>
  <si>
    <r>
      <rPr>
        <i/>
        <sz val="9"/>
        <rFont val="Roboto Condensed Light"/>
      </rPr>
      <t xml:space="preserve">Ce prix comprend toutes les sujétions, fournitures et mise en œuvre nécessaires à l'installation du matériel de chemisage et notamment :
&gt;  la signalisation de chantier, la déviation si nécessaire,
&gt;  les mises en station du matériel et son repli,
&gt; la réalisation d'une plateforme de travail nécessaire pour le stockage du matériel spécifique pour l'atelier de réhabilitation,
&gt;  les coûts énergétiques nécessaire aux prestations de réhabilitation du collecteur.
</t>
    </r>
    <r>
      <rPr>
        <b/>
        <i/>
        <sz val="9"/>
        <rFont val="Roboto Condensed Light"/>
      </rPr>
      <t xml:space="preserve">Il ne sera compté qu'une seule installation par site , même en cas d'interruption du chantier.
Elle sera réglée à 60% lors de l'amenée et 40% au repli.
Ce montant ne peut excéder 5% de la globalité du marché.
</t>
    </r>
    <r>
      <rPr>
        <sz val="10"/>
        <rFont val="Roboto Condensed Light"/>
      </rPr>
      <t xml:space="preserve">
</t>
    </r>
    <r>
      <rPr>
        <b/>
        <sz val="10"/>
        <rFont val="Roboto Condensed Light"/>
      </rPr>
      <t>Le Forfait :</t>
    </r>
  </si>
  <si>
    <r>
      <rPr>
        <i/>
        <sz val="9"/>
        <rFont val="Roboto Condensed Light"/>
      </rPr>
      <t xml:space="preserve">Ce prix rémunère la réalisation des sondages des réseaux existants au niveau des points importants du chantier :
&gt; l'implantation et piquetage du réseau selon le plan fourni des DICT ou les plans fournis par l'entreprise de détection en classe A 
&gt; l'implantation devra être précise et correspondre aux DICT ou au plan de détection et le piquetage devra être conforme à la classe A 
&gt; le marquage au sol par le biais de bombes de couleur de l'ensemble des réseaux existants autour de la zone travaux et la réalisation d'une note de synthèse 
&gt; la réalisation d'un PV de marquage / piquetage signé de l'entreprise, du MOA et du MOE
</t>
    </r>
    <r>
      <rPr>
        <sz val="10"/>
        <rFont val="Roboto Condensed Light"/>
      </rPr>
      <t xml:space="preserve">
</t>
    </r>
    <r>
      <rPr>
        <b/>
        <sz val="10"/>
        <rFont val="Roboto Condensed Light"/>
      </rPr>
      <t>Le Forfait :</t>
    </r>
  </si>
  <si>
    <r>
      <rPr>
        <i/>
        <sz val="9"/>
        <rFont val="Roboto Condensed Light"/>
      </rPr>
      <t xml:space="preserve">Ce prix ne  sera applicable que suite à la détection des réseaux  classé en B ou C, il rémunère:
&gt; l'amenée et le replis d'engins de chantiers
&gt; la matériel et la main d'œuvre nécessaire 
&gt; les fosses de repérage
&gt; la localisation de réseau selon le guide technique d'inspection des réseaux existants 
&gt; le marquage et piquetage du réseau localisé 
&gt; la remise en état idem existant
</t>
    </r>
    <r>
      <rPr>
        <sz val="10"/>
        <rFont val="Roboto Condensed Light"/>
      </rPr>
      <t xml:space="preserve">
</t>
    </r>
    <r>
      <rPr>
        <b/>
        <sz val="10"/>
        <rFont val="Roboto Condensed Light"/>
      </rPr>
      <t>Le Forfait :</t>
    </r>
  </si>
  <si>
    <r>
      <rPr>
        <i/>
        <sz val="9"/>
        <rFont val="Roboto Condensed Light"/>
      </rPr>
      <t xml:space="preserve">Ce prix rémunère, forfaitairement, l'établissement d'un constat d'huissier vidéo avant travaux, concernant tout l'environnement susceptible d'être intéressé par le déroulement du chantier (voirie, réseaux, propriétés privées, espaces verts...)
&gt; ce constat  sera réalisé à la charge de l’entreprise
&gt; fourniture du constat d'huissier au format informatique au MOE et MOA
</t>
    </r>
    <r>
      <rPr>
        <sz val="10"/>
        <rFont val="Roboto Condensed Light"/>
      </rPr>
      <t xml:space="preserve">
</t>
    </r>
    <r>
      <rPr>
        <b/>
        <sz val="10"/>
        <rFont val="Roboto Condensed Light"/>
      </rPr>
      <t>Le Forfait :</t>
    </r>
  </si>
  <si>
    <t>Démolition / Dépose / Comblement</t>
  </si>
  <si>
    <t>Comblement de conduite à abandonner en béton fluide maigre</t>
  </si>
  <si>
    <r>
      <rPr>
        <i/>
        <sz val="10"/>
        <rFont val="Roboto Condensed Light"/>
      </rPr>
      <t xml:space="preserve">Ce prix rémunère:
&gt; Pour les essais pressions: s'applique aux essais de mise en pression général du réseau. Tout essai ne satisfaisant pas aux conditions sera considéré comme nul et recommencé jusqu'à obtention de bons résultats (à la charge de l'entreprise)
&gt; Pour les désinfections et frais d'anayses: s'applique à la désinfection des réseaux (conformément aux articles 64 et 70 du fascicule 71) pour une série d'analyses quelque soit le nombre de prélèvements réalisés en cas de mauvais résultats. Le passage d'un bouchon cureur devra être effectué avant la désinfection
</t>
    </r>
    <r>
      <rPr>
        <sz val="10"/>
        <rFont val="Roboto Condensed Light"/>
      </rPr>
      <t xml:space="preserve">
</t>
    </r>
    <r>
      <rPr>
        <b/>
        <sz val="10"/>
        <rFont val="Roboto Condensed Light"/>
      </rPr>
      <t>Le Forfait :</t>
    </r>
  </si>
  <si>
    <r>
      <rPr>
        <i/>
        <sz val="10"/>
        <rFont val="Roboto Condensed Light"/>
      </rPr>
      <t xml:space="preserve">Ce prix comprend : 
&gt; La préparation du support
&gt; La réalisation du marquage au sol, toute couleur, en résine à froid
&gt; toute forme de marquage au sol
</t>
    </r>
    <r>
      <rPr>
        <sz val="10"/>
        <rFont val="Roboto Condensed Light"/>
      </rPr>
      <t xml:space="preserve">
</t>
    </r>
    <r>
      <rPr>
        <b/>
        <sz val="10"/>
        <rFont val="Roboto Condensed Light"/>
      </rPr>
      <t xml:space="preserve">Le Forfait : </t>
    </r>
  </si>
  <si>
    <r>
      <rPr>
        <i/>
        <sz val="10"/>
        <rFont val="Roboto Condensed Light"/>
      </rPr>
      <t xml:space="preserve">Ce prix comprend : 
&gt; La dépose et le nettoyage des éléments, le réemploi avec remplacement éventuel des éléments cassés, la confection d'une semelle de fondation en béton maigre à 150 kg de 0,10 m d'épaisseur, le scellement et la réalisation des joints, main d'oeuvre et sujétions. 
</t>
    </r>
    <r>
      <rPr>
        <sz val="10"/>
        <rFont val="Roboto Condensed Light"/>
      </rPr>
      <t xml:space="preserve">
</t>
    </r>
    <r>
      <rPr>
        <b/>
        <sz val="10"/>
        <rFont val="Roboto Condensed Light"/>
      </rPr>
      <t xml:space="preserve">Le Mètre Linéaire : </t>
    </r>
  </si>
  <si>
    <r>
      <rPr>
        <i/>
        <sz val="9"/>
        <rFont val="Roboto Condensed Light"/>
      </rPr>
      <t>Ce prix comprend:
&gt; le terrassement en terrian rocheux réalisé à l'aide d'explosif, outil pneumatique ou tout autre moyen mécanique peu importe la largeur de tranchée</t>
    </r>
    <r>
      <rPr>
        <sz val="10"/>
        <rFont val="Roboto Condensed Light"/>
      </rPr>
      <t xml:space="preserve">
</t>
    </r>
    <r>
      <rPr>
        <b/>
        <sz val="10"/>
        <rFont val="Roboto Condensed Light"/>
      </rPr>
      <t>Le Décimètre de profondeur :</t>
    </r>
  </si>
  <si>
    <r>
      <rPr>
        <i/>
        <sz val="9"/>
        <rFont val="Roboto Condensed Light"/>
      </rPr>
      <t>Ce prix comprend:
&gt; la surlargeur de tranchée pour pose en parallèle d'une conduite de refoulement, eaux usées ou réseau autre concessionnaire, quelque soient la pronfondeur, la largeur et la nature du terrain</t>
    </r>
    <r>
      <rPr>
        <sz val="10"/>
        <rFont val="Roboto Condensed Light"/>
      </rPr>
      <t xml:space="preserve">
</t>
    </r>
    <r>
      <rPr>
        <b/>
        <sz val="10"/>
        <rFont val="Roboto Condensed Light"/>
      </rPr>
      <t>Le Mètre Linéaire :</t>
    </r>
  </si>
  <si>
    <r>
      <rPr>
        <i/>
        <sz val="10"/>
        <rFont val="Roboto Condensed Light"/>
      </rPr>
      <t xml:space="preserve">Ce prix rémunère la réfection provisoire de chaussée ou trottoir et comprend :
&gt; le reprofilage (réglage et compactage si nécessaire) du niveau supérieur du remblai mis en place sur la largeur de la tranchée, 
&gt; la mise en oeuvre d'enrobé à froid de granulométrie 0/10,
&gt;  le cylindrage pour la réalisation d'un enrobé à froid suivant les prescriptions de le gestionnaire de voirie (la surface devra régner avec le niveau existant de la chaussée)
&gt; toute mise à la côte nécessaire (tampons, BAC, ...)
</t>
    </r>
    <r>
      <rPr>
        <sz val="10"/>
        <rFont val="Roboto Condensed Light"/>
      </rPr>
      <t xml:space="preserve">
</t>
    </r>
    <r>
      <rPr>
        <b/>
        <sz val="10"/>
        <rFont val="Roboto Condensed Light"/>
      </rPr>
      <t xml:space="preserve">Le Mètre Carré : </t>
    </r>
  </si>
  <si>
    <r>
      <rPr>
        <i/>
        <sz val="10"/>
        <rFont val="Roboto Condensed Light"/>
      </rPr>
      <t xml:space="preserve">Ce prix rémunère la réfection définitive de chaussée ou trottoir et comprend :
&gt; le reprofilage (réglage et compactage si nécessaire) du niveau supérieur du remblai mis en place sur la largeur de la tranchée,
&gt; la mise en oeuvre d'un bi-couche (1kg d'émulsion de bitume à 70 % + 12 l/m² de gravillons 10/14 et 1,3 kg d'émulsion de bitume à 70 % + 6l/m² de gravillons 4/6 cylindrés avec débord de 20cm de part et d'autre de la tranchée,
&gt;  le cylindrage pour la réalisation d'un bi-couche suivant les prescriptions du gestionnaire de voirie (la surface devra régner avec le niveau existant de la chaussée)
&gt; toute mise à la côte nécessaire (tampons, BAC, ...)
</t>
    </r>
    <r>
      <rPr>
        <sz val="10"/>
        <rFont val="Roboto Condensed Light"/>
      </rPr>
      <t xml:space="preserve">
</t>
    </r>
    <r>
      <rPr>
        <b/>
        <sz val="10"/>
        <rFont val="Roboto Condensed Light"/>
      </rPr>
      <t xml:space="preserve">Le Mètre Carré : </t>
    </r>
  </si>
  <si>
    <r>
      <rPr>
        <i/>
        <sz val="10"/>
        <rFont val="Roboto Condensed Light"/>
      </rPr>
      <t xml:space="preserve">Ce prix rémunère la réfection définitive de chaussée ou trottoir et comprend :
&gt; le reprofilage (réglage et compactage si nécessaire) du niveau supérieur du remblai mis en place sur la largeur de la tranchée,
&gt; la mise en oeuvre d'un tri-couche (2 kg d'émulsion de bitume à 60 % + 15 l/m² de gravillons 16/25,1,5 kg d'émulsion de bitume à 60 % + 11 l/m² de gravillons 6/16 et 1 kg d'émulsion de bitume à 70 % + 5 l/m² de gravillons 4/6 cylindrés) avec débord de 20cm de part et d'autre de la tranchée,
&gt;  le cylindrage pour la réalisation d'un tri-couche suivant les prescriptions du gestionnaire de voirie (la surface devra régner avec le niveau existant de la chaussée)
&gt; toute mise à la côte nécessaire (tampons, BAC, ...)
</t>
    </r>
    <r>
      <rPr>
        <sz val="10"/>
        <rFont val="Roboto Condensed Light"/>
      </rPr>
      <t xml:space="preserve">
</t>
    </r>
    <r>
      <rPr>
        <b/>
        <sz val="10"/>
        <rFont val="Roboto Condensed Light"/>
      </rPr>
      <t xml:space="preserve">Le Mètre Carré : </t>
    </r>
  </si>
  <si>
    <r>
      <rPr>
        <i/>
        <sz val="10"/>
        <rFont val="Roboto Condensed Light"/>
      </rPr>
      <t xml:space="preserve">Ce prix rémunère la réfection définitive de chaussée ou trottoir et comprend :
&gt; le reprofilage (réglage et compactage si nécessaire) du niveau supérieur du remblai mis en place sur la largeur de la tranchée, y compris le décaissement du matériau en place avec les débords (0,15 m de part et d'autre de la réfection provisoire), Dans les autres cas, la réfection définitive (surface) et les structures sont réalisées au minimum 2 mois (et au maximum 5 mois) après la réfection provisoire,
&gt; la mise en oeuvre de grave-bitume à chaud de granulométrie 0/14,
&gt;  le cylindrage pour la réalisation d'une grave-bitume suivant les prescriptions du gestionnaire de voirie, y compris la réalisation d'un joint étanche à l'émulsion de bitume avec fermeture de part et d'autre de la tranchée (la surface devra régner avec le niveau existant de la chaussée)
&gt; toute mise à la côte nécessaire (tampons, BAC, ...)
</t>
    </r>
    <r>
      <rPr>
        <sz val="10"/>
        <rFont val="Roboto Condensed Light"/>
      </rPr>
      <t xml:space="preserve">
</t>
    </r>
    <r>
      <rPr>
        <b/>
        <sz val="10"/>
        <rFont val="Roboto Condensed Light"/>
      </rPr>
      <t xml:space="preserve">Le Mètre Carré : </t>
    </r>
  </si>
  <si>
    <r>
      <rPr>
        <i/>
        <sz val="10"/>
        <rFont val="Roboto Condensed Light"/>
      </rPr>
      <t xml:space="preserve">Ce prix rémunère la réfection définitive de chaussée ou trottoir et comprend :
&gt; le reprofilage (réglage et compactage si nécessaire) du niveau supérieur du remblai mis en place sur la largeur de la tranchée, y compris le décaissement du matériau en place avec les débords (0,15 m de part et d'autre de la réfection provisoire), Dans les autres cas, la réfection définitive (surface) et les structures sont réalisées au minimum 2 mois (et au maximum 5 mois) après la réfection provisoire,
&gt; la mise en oeuvre de grave-bitume à chaud de granulométrie 0/14,
&gt; la mise en oeuvre d'enrobé à chaud de granulométrie 0/10,
&gt;  le cylindrage pour la réalisation de chaque couche suivant les prescriptions du gestionnaire de voirie, y compris la réalisation d'un joint étanche à l'émulsion de bitume avec fermeture de part et d'autre de la tranchée (la surface devra régner avec le niveau existant de la chaussée)
&gt; toute mise à la côte nécessaire (tampons, BAC, ...)
</t>
    </r>
    <r>
      <rPr>
        <sz val="10"/>
        <rFont val="Roboto Condensed Light"/>
      </rPr>
      <t xml:space="preserve">
</t>
    </r>
    <r>
      <rPr>
        <b/>
        <sz val="10"/>
        <rFont val="Roboto Condensed Light"/>
      </rPr>
      <t xml:space="preserve">Le Mètre Carré : </t>
    </r>
  </si>
  <si>
    <r>
      <rPr>
        <i/>
        <sz val="10"/>
        <rFont val="Roboto Condensed Light"/>
      </rPr>
      <t xml:space="preserve">Ce prix rémunère la réfection définitive de chaussée ou trottoir et comprend :
&gt; le reprofilage (réglage et compactage si nécessaire) du niveau supérieur du remblai mis en place sur la largeur de la tranchée, y compris le décaissement du matériau en place avec les débords (0,15 m de part et d'autre de la réfection provisoire), Dans les autres cas, la réfection définitive (surface) et les structures sont réalisées au minimum 2 mois (et au maximum 5 mois) après la réfection provisoire,
&gt; la mise en oeuvre d'enrobé à chaud de granulométrie 0/10,
&gt;  le cylindrage pour la réalisation d'un enrobé BBSG suivant les prescriptions de le gestionnaire de voirie, y compris la réalisation d'un joint étanche à l'émulsion de bitume avec fermeture de part et d'autre de la tranchée (la surface devra régner avec le niveau existant de la chaussée)
&gt; toute mise à la côte nécessaire (tampons, BAC, ...)
</t>
    </r>
    <r>
      <rPr>
        <sz val="10"/>
        <rFont val="Roboto Condensed Light"/>
      </rPr>
      <t xml:space="preserve">
</t>
    </r>
    <r>
      <rPr>
        <b/>
        <sz val="10"/>
        <rFont val="Roboto Condensed Light"/>
      </rPr>
      <t xml:space="preserve">Le Mètre Carré : </t>
    </r>
  </si>
  <si>
    <r>
      <rPr>
        <i/>
        <sz val="10"/>
        <rFont val="Roboto Condensed Light"/>
      </rPr>
      <t xml:space="preserve">Ce prix rémunère la réfection définitive de chaussée ou trottoir et comprend :
&gt; le reprofilage (réglage et compactage si nécessaire) du niveau supérieur du remblai mis en place sur la largeur de la tranchée, y compris le décaissement du matériau en place avec les débords (0,15 m de part et d'autre de la réfection provisoire), Dans les autres cas, la réfection définitive (surface) et les structures sont réalisées au minimum 2 mois (et au maximum 5 mois) après la réfection provisoire,
&gt; la mise en oeuvre d'enrobé à chaud de granulométrie 0/6,
&gt;  le cylindrage pour la réalisation d'un enrobé BBSG suivant les prescriptions de le gestionnaire de voirie, y compris la réalisation d'un joint étanche à l'émulsion de bitume avec fermeture de part et d'autre de la tranchée (la surface devra régner avec le niveau existant de la chaussée)
&gt; toute mise à la côte nécessaire (tampons, BAC, ...)
</t>
    </r>
    <r>
      <rPr>
        <sz val="10"/>
        <rFont val="Roboto Condensed Light"/>
      </rPr>
      <t xml:space="preserve">
</t>
    </r>
    <r>
      <rPr>
        <b/>
        <sz val="10"/>
        <rFont val="Roboto Condensed Light"/>
      </rPr>
      <t xml:space="preserve">Le Mètre Carré : </t>
    </r>
  </si>
  <si>
    <r>
      <rPr>
        <i/>
        <sz val="10"/>
        <rFont val="Roboto Condensed Light"/>
      </rPr>
      <t xml:space="preserve">Ce prix comprend : 
&gt; La reconstitution de la forme par remise en place des matériaux et, si besoin, l'apport de matériaux nouveaux, main d'oeuvre et sujétions
&gt; toute mise à la côte nécessaire (tampons, BAC, ...)
</t>
    </r>
    <r>
      <rPr>
        <sz val="10"/>
        <rFont val="Roboto Condensed Light"/>
      </rPr>
      <t xml:space="preserve">
</t>
    </r>
    <r>
      <rPr>
        <b/>
        <sz val="10"/>
        <rFont val="Roboto Condensed Light"/>
      </rPr>
      <t xml:space="preserve">Le Mètre Linéaire : </t>
    </r>
  </si>
  <si>
    <r>
      <rPr>
        <i/>
        <sz val="10"/>
        <rFont val="Roboto Condensed Light"/>
      </rPr>
      <t xml:space="preserve">Ce prix comprend : 
&gt; La réfection de parcelle privative aménagée comprenant la reprise de l'aménagement de la parcelle privative à l'identique de l'existant (enrobés colorés, pavés dallage, engazonnement, jardin...), toutes fournitures, main d'œuvre et sujétions
&gt; toute mise à la côte nécessaire (tampons, BAC, ...)
</t>
    </r>
    <r>
      <rPr>
        <sz val="10"/>
        <rFont val="Roboto Condensed Light"/>
      </rPr>
      <t xml:space="preserve">
</t>
    </r>
    <r>
      <rPr>
        <b/>
        <sz val="10"/>
        <rFont val="Roboto Condensed Light"/>
      </rPr>
      <t xml:space="preserve">Le Mètre Linéaire : </t>
    </r>
  </si>
  <si>
    <r>
      <rPr>
        <i/>
        <sz val="9"/>
        <rFont val="Roboto Condensed Light"/>
      </rPr>
      <t xml:space="preserve">Ce prix rémunère la fourniture et la pose de pièces FONTE (y compris les joints verrouillés pour butées) dont les diamètres nominaux sont indiqués ci-dessous: 
</t>
    </r>
    <r>
      <rPr>
        <sz val="10"/>
        <rFont val="Roboto Condensed Light"/>
      </rPr>
      <t xml:space="preserve">
</t>
    </r>
    <r>
      <rPr>
        <b/>
        <sz val="10"/>
        <rFont val="Roboto Condensed Light"/>
      </rPr>
      <t>L'Unité :</t>
    </r>
  </si>
  <si>
    <r>
      <rPr>
        <i/>
        <sz val="9"/>
        <rFont val="Roboto Condensed Light"/>
      </rPr>
      <t xml:space="preserve">Ce prix rémunère la fourniture et la pose de pièces PEHD (comprend la pièce + les manchons électro-soudés nécessaire) dont les diamètres sont indiqués ci-dessous: 
</t>
    </r>
    <r>
      <rPr>
        <sz val="10"/>
        <rFont val="Roboto Condensed Light"/>
      </rPr>
      <t xml:space="preserve">
</t>
    </r>
    <r>
      <rPr>
        <b/>
        <sz val="10"/>
        <rFont val="Roboto Condensed Light"/>
      </rPr>
      <t>L'Unité :</t>
    </r>
  </si>
  <si>
    <t>Raccordement de conduite projetée sur bouche d'arrosage</t>
  </si>
  <si>
    <r>
      <rPr>
        <i/>
        <sz val="9"/>
        <rFont val="Roboto Condensed Light"/>
      </rPr>
      <t xml:space="preserve">Ce prix rémunère les travaux nécessaires au raccordement en ligne ou perpendiculaire de conduite projetée sur conduite existante.
Il comprend la recherche de la conduite existante, le dégagement, la coupe des tuyaux et toutes sujétions. La fourniture et la pose de pièces de raccordement ne sont pas comprises dans ce prix.
</t>
    </r>
    <r>
      <rPr>
        <sz val="10"/>
        <rFont val="Roboto Condensed Light"/>
      </rPr>
      <t xml:space="preserve">
</t>
    </r>
    <r>
      <rPr>
        <b/>
        <sz val="10"/>
        <rFont val="Roboto Condensed Light"/>
      </rPr>
      <t>L'Unité :</t>
    </r>
  </si>
  <si>
    <r>
      <rPr>
        <i/>
        <sz val="9"/>
        <rFont val="Roboto Condensed Light"/>
      </rPr>
      <t xml:space="preserve">Ce prix rémunère les travaux nécessaires au raccordement en ligne ou perpendiculaire de conduite projetée sur conduite existante en amiante ciment.
Il comprend la recherche de la conduite existante, le dégagement, les moyens nécessaire aux travaux sur amiante, la coupe des tuyaux et toutes sujétions. La fourniture et la pose de pièces de raccordement ne sont pas comprises dans ce prix.
</t>
    </r>
    <r>
      <rPr>
        <sz val="10"/>
        <rFont val="Roboto Condensed Light"/>
      </rPr>
      <t xml:space="preserve">
</t>
    </r>
    <r>
      <rPr>
        <b/>
        <sz val="10"/>
        <rFont val="Roboto Condensed Light"/>
      </rPr>
      <t>L'Unité :</t>
    </r>
  </si>
  <si>
    <r>
      <rPr>
        <i/>
        <sz val="9"/>
        <rFont val="Roboto Condensed Light"/>
      </rPr>
      <t xml:space="preserve">Ce prix rémunère les travaux nécessaires au raccordement en ligne ou perpendiculaire de conduite projetée sur borne ou poteau incendie neuf et existant.
Il comprend la recherche de la conduite existante, le dégagement, la coupe des tuyaux et toutes sujétions. La fourniture et la pose de pièces de raccordement ne sont pas comprises dans ce prix.
</t>
    </r>
    <r>
      <rPr>
        <sz val="10"/>
        <rFont val="Roboto Condensed Light"/>
      </rPr>
      <t xml:space="preserve">
</t>
    </r>
    <r>
      <rPr>
        <b/>
        <sz val="10"/>
        <rFont val="Roboto Condensed Light"/>
      </rPr>
      <t>L'Unité :</t>
    </r>
  </si>
  <si>
    <r>
      <rPr>
        <i/>
        <sz val="9"/>
        <rFont val="Roboto Condensed Light"/>
      </rPr>
      <t xml:space="preserve">Ce prix rémunère les travaux nécessaires au raccordement en ligne ou perpendiculaire de conduite projetée sur bouche d'arrosage neuve et existante.
Il comprend la recherche de la conduite existante, le dégagement, la coupe des tuyaux et toutes sujétions. La fourniture et la pose de pièces de raccordement ne sont pas comprises dans ce prix.
</t>
    </r>
    <r>
      <rPr>
        <sz val="10"/>
        <rFont val="Roboto Condensed Light"/>
      </rPr>
      <t xml:space="preserve">
</t>
    </r>
    <r>
      <rPr>
        <b/>
        <sz val="10"/>
        <rFont val="Roboto Condensed Light"/>
      </rPr>
      <t>L'Unité :</t>
    </r>
  </si>
  <si>
    <t>Fourniture et pose de poteau d'incendie renversable avec coque composite - Diamètre int</t>
  </si>
  <si>
    <r>
      <rPr>
        <i/>
        <sz val="9"/>
        <rFont val="Roboto Condensed Light"/>
      </rPr>
      <t xml:space="preserve">Ce prix comprend :
&gt; Les raccords symétriques (normes NFS 61-211 et 61-213) tube allonge et coude au quart à patin, esse de réglage, le dispositif d'écoulement du système d'incongelabilité assuré par massif de pierres sèches, le massif de béton sur lequel repose le patin, le dallage béton dosé à 300 kg/m3 de ciment C.P.J.35  de 1,00 m x 1,00 m de section et 0,20 m d'épaisseur avec chape bouchardée englobant le poteau. Non compris le robinet-vanne.
&gt; la convocation des différents intervenants, l'essai débit/pression, y compris la remise du certificat de conformité à l'ensemble des acteurs convoqués.
</t>
    </r>
    <r>
      <rPr>
        <sz val="10"/>
        <rFont val="Roboto Condensed Light"/>
      </rPr>
      <t xml:space="preserve">
</t>
    </r>
    <r>
      <rPr>
        <b/>
        <sz val="10"/>
        <rFont val="Roboto Condensed Light"/>
      </rPr>
      <t>L'Unité :</t>
    </r>
  </si>
  <si>
    <r>
      <rPr>
        <i/>
        <sz val="9"/>
        <rFont val="Roboto Condensed Light"/>
      </rPr>
      <t xml:space="preserve">Ce prix comprend :
&gt; Les raccords symétriques (normes NFS 61-211 et 61-213) tube allonge et coude au quart à patin, esse de réglage, le dispositif d'écoulement du système d'incongelabilité assuré par massif de pierres sèches, le massif de béton sur lequel repose le patin, le dallage béton dosé à 300 kg/m3 de ciment C.P.J.35  de 1,00 m x 1,00 m de section et 0,20 m d'épaisseur avec chape bouchardée englobant le poteau. Non compris le robinet-vanne.
&gt; la convocation des différents intervenants, l'essai débit/pression, y compris la remise du certificat de conformité à l'ensemble des acteurs convoqués.
</t>
    </r>
    <r>
      <rPr>
        <sz val="10"/>
        <rFont val="Roboto Condensed Light"/>
      </rPr>
      <t xml:space="preserve">
</t>
    </r>
    <r>
      <rPr>
        <b/>
        <sz val="10"/>
        <rFont val="Roboto Condensed Light"/>
      </rPr>
      <t>L'Unité :</t>
    </r>
  </si>
  <si>
    <r>
      <rPr>
        <i/>
        <sz val="9"/>
        <rFont val="Roboto Condensed Light"/>
      </rPr>
      <t xml:space="preserve">Ce prix comprend :
&gt; Les raccords symétriques (normes NFS 61-211 et 61-213) tube allonge et coude au quart à patin, les coudes nécessaire, le dispositif d'écoulement du système d'incongelabilité assuré par massif de pierres sèches, le massif de béton sur lequel repose le patin, le dallage béton dosé à 300 kg/m3 de ciment C.P.J.35  de 1,00 m x 1,00 m de section et 0,20 m d'épaisseur avec chape bouchardée englobant le poteau. Non compris le robinet-vanne.
</t>
    </r>
    <r>
      <rPr>
        <sz val="10"/>
        <rFont val="Roboto Condensed Light"/>
      </rPr>
      <t xml:space="preserve">
</t>
    </r>
    <r>
      <rPr>
        <b/>
        <sz val="10"/>
        <rFont val="Roboto Condensed Light"/>
      </rPr>
      <t>L'Unité :</t>
    </r>
  </si>
  <si>
    <r>
      <rPr>
        <i/>
        <sz val="9"/>
        <rFont val="Roboto Condensed Light"/>
      </rPr>
      <t xml:space="preserve">Ce prix rémunère la fourniture et la pose en tranchée ouverte ou regard ou en élévation de robinets-vannes en fonte à opercule caoutchouc, à bride ou embouts PEHD avec garniture complète.
Ce prix comprend:
&gt; le raccordement sur la conduite
&gt; le chapeau d'ordonnance
&gt; le tabernacle béton
&gt; le tube allonge PVC à collerette
&gt; la pose sous bouche à clef
&gt; la bouche à clef complète réglable de 10kg minimum de type PAVA
</t>
    </r>
    <r>
      <rPr>
        <sz val="10"/>
        <rFont val="Roboto Condensed Light"/>
      </rPr>
      <t xml:space="preserve">
</t>
    </r>
    <r>
      <rPr>
        <b/>
        <sz val="10"/>
        <rFont val="Roboto Condensed Light"/>
      </rPr>
      <t>L'Unité :</t>
    </r>
  </si>
  <si>
    <r>
      <rPr>
        <i/>
        <sz val="9"/>
        <rFont val="Roboto Condensed Light"/>
      </rPr>
      <t xml:space="preserve">Ce prix comprend :
&gt; le dispositif d'écoulement du système d'incongelabilité assuré par un massif de pierres sèches, le coude au quart à patin, le clapet, le tube allonge, le coffre en fonte et son couvercle fermé,
&gt; la convocation des différents intervenants, l'essai débit/pression y compris la remise du certificat de conformité à l'ensemble des acteurs convoqués.
</t>
    </r>
    <r>
      <rPr>
        <sz val="10"/>
        <rFont val="Roboto Condensed Light"/>
      </rPr>
      <t xml:space="preserve">
</t>
    </r>
    <r>
      <rPr>
        <b/>
        <sz val="10"/>
        <rFont val="Roboto Condensed Light"/>
      </rPr>
      <t>L'Unité :</t>
    </r>
  </si>
  <si>
    <r>
      <rPr>
        <i/>
        <sz val="9"/>
        <rFont val="Roboto Condensed Light"/>
      </rPr>
      <t xml:space="preserve">Ce prix comprend :
&gt; la fourniture et pose d'une installation de purge ou de vidange comprenant les pièces de raccord nécessaires, le robinet-vanne d'arrêt sur réseau autre que Fonte , tabernacle en béton posé sous bouche à clé avec un tube allonge à collerette, 
&gt; la pose des bouches à clefs complètes réglables de 10kg minimum de type PAVA,
&gt; le tuyau d'évacuation de 3ml de même diamètre que le robinet
&gt; diam 40mm jusqu'à 125mm / diam 80mm de 150 à 200mm / diam 100mm de 250 à 300mm
</t>
    </r>
    <r>
      <rPr>
        <sz val="10"/>
        <rFont val="Roboto Condensed Light"/>
      </rPr>
      <t xml:space="preserve">
</t>
    </r>
    <r>
      <rPr>
        <b/>
        <sz val="10"/>
        <rFont val="Roboto Condensed Light"/>
      </rPr>
      <t>L'Unité :</t>
    </r>
  </si>
  <si>
    <r>
      <rPr>
        <i/>
        <sz val="9"/>
        <rFont val="Roboto Condensed Light"/>
      </rPr>
      <t xml:space="preserve">Ce prix comprend :
&gt; la fourniture et pose d'une ventouse comprenant les pièces de raccord nécessaires, le robinet-vanne d'arrêt, la vanne méga-plate pour démontage de la ventouse,
&gt; la fourniture et pose d'un regard béton, 1 tampon fonte D400 de 102kg minimum, joint dans gorges usinées, marquage "Eau Potable", Ventilé, de type Fondatel Arti 850 R 60
&gt; main d'oeuvre et sujétions.   
</t>
    </r>
    <r>
      <rPr>
        <sz val="10"/>
        <rFont val="Roboto Condensed Light"/>
      </rPr>
      <t xml:space="preserve">
</t>
    </r>
    <r>
      <rPr>
        <b/>
        <sz val="10"/>
        <rFont val="Roboto Condensed Light"/>
      </rPr>
      <t>L'Unité :</t>
    </r>
  </si>
  <si>
    <t>Fourniture et pose d'une ventouse manuelle sous regard béton</t>
  </si>
  <si>
    <r>
      <rPr>
        <i/>
        <sz val="9"/>
        <rFont val="Roboto Condensed Light"/>
      </rPr>
      <t xml:space="preserve">Ce prix comprend :
&gt; la fourniture et pose d'une ventouse compacte souterraine de type AVK comprenant les pièces de raccord nécessaires y compris le Té
&gt; l'ensemble de la bouche à clefs
&gt; main d'oeuvre et sujétions.   
</t>
    </r>
    <r>
      <rPr>
        <sz val="10"/>
        <rFont val="Roboto Condensed Light"/>
      </rPr>
      <t xml:space="preserve">
</t>
    </r>
    <r>
      <rPr>
        <b/>
        <sz val="10"/>
        <rFont val="Roboto Condensed Light"/>
      </rPr>
      <t>L'Unité :</t>
    </r>
  </si>
  <si>
    <r>
      <rPr>
        <i/>
        <sz val="9"/>
        <rFont val="Roboto Condensed Light"/>
      </rPr>
      <t xml:space="preserve">Ce prix comprend :
&gt; la fourniture et pose d'une vanne 1/4 de tour comprenant les pièces de raccord nécessaires,
&gt; la fourniture et pose d'un regard béton, 1 tampon fonte D400 de 102kg minimum, joint dans gorges usinées, marquage "Eau Potable", Ventilé, de type Fondatel Arti 850 R 60
&gt; main d'oeuvre et sujétions.
</t>
    </r>
    <r>
      <rPr>
        <b/>
        <sz val="10"/>
        <rFont val="Roboto Condensed Light"/>
      </rPr>
      <t>L'Unité :</t>
    </r>
  </si>
  <si>
    <r>
      <rPr>
        <i/>
        <sz val="9"/>
        <rFont val="Roboto Condensed Light"/>
      </rPr>
      <t xml:space="preserve">Ce prix comprend :
&gt; la fourniture et pose d'une boîte à crépine avec bouchon de purge pour extraction des boues, corps en fonte, filtre à mailles d'acier inox.
</t>
    </r>
    <r>
      <rPr>
        <sz val="10"/>
        <rFont val="Roboto Condensed Light"/>
      </rPr>
      <t xml:space="preserve">
</t>
    </r>
    <r>
      <rPr>
        <b/>
        <sz val="10"/>
        <rFont val="Roboto Condensed Light"/>
      </rPr>
      <t>L'Unité :</t>
    </r>
  </si>
  <si>
    <r>
      <rPr>
        <i/>
        <sz val="9"/>
        <rFont val="Roboto Condensed Light"/>
      </rPr>
      <t xml:space="preserve">Ce prix comprend :
&gt; la fourniture et pose sous regard ou en élévation d'un autostabilisateur de pression amont ou aval
&gt; la fourniture et pose d'un regard béton, 1 tampon fonte D400 de 102kg minimum, joint dans gorges usinées, marquage "Eau Potable", de type Fondatel Arti 850 R 60
&gt; main d'oeuvre et sujétions.
</t>
    </r>
    <r>
      <rPr>
        <sz val="10"/>
        <rFont val="Roboto Condensed Light"/>
      </rPr>
      <t xml:space="preserve">
</t>
    </r>
    <r>
      <rPr>
        <b/>
        <sz val="10"/>
        <rFont val="Roboto Condensed Light"/>
      </rPr>
      <t>L'Unité :</t>
    </r>
  </si>
  <si>
    <r>
      <rPr>
        <i/>
        <sz val="9"/>
        <rFont val="Roboto Condensed Light"/>
      </rPr>
      <t xml:space="preserve">Ce prix comprend :
&gt; la fourniture et pose d'un débitmètre électromagnétique avec joints et pièces de raccords, consoles, pattes de scellement, collier de fixation, y compris redevances S.I.M.
&gt; la fourniture et pose d'un regard béton, 1 tampon fonte D400 de 102kg minimum, joint dans gorges usinées, marquage "Eau Potable", de type Fondatel Arti 850 R 60
&gt; main d'oeuvre et sujétions.
</t>
    </r>
    <r>
      <rPr>
        <sz val="10"/>
        <rFont val="Roboto Condensed Light"/>
      </rPr>
      <t xml:space="preserve">
</t>
    </r>
    <r>
      <rPr>
        <b/>
        <sz val="10"/>
        <rFont val="Roboto Condensed Light"/>
      </rPr>
      <t>L'Unité :</t>
    </r>
  </si>
  <si>
    <r>
      <rPr>
        <i/>
        <sz val="9"/>
        <rFont val="Roboto Condensed Light"/>
      </rPr>
      <t xml:space="preserve">Ce prix comprend :
&gt; la fourniture et mise en place d'un coffret type électrique pour installation de la télésurveillance (lors d'une mise en place de sectorisation)
&gt; main d'oeuvre et sujétions.
</t>
    </r>
    <r>
      <rPr>
        <sz val="10"/>
        <rFont val="Roboto Condensed Light"/>
      </rPr>
      <t xml:space="preserve">
</t>
    </r>
    <r>
      <rPr>
        <b/>
        <sz val="10"/>
        <rFont val="Roboto Condensed Light"/>
      </rPr>
      <t>L'Unité :</t>
    </r>
  </si>
  <si>
    <r>
      <rPr>
        <i/>
        <sz val="9"/>
        <rFont val="Roboto Condensed Light"/>
      </rPr>
      <t xml:space="preserve">Ce prix rémunère :
&gt; le dégagement de la canalisation de distribution,
&gt; les moyens de protection et d'évacuation nécessaire face aux travaux sur amiante-ciment,
&gt; La prise d'eau sur la canalisation par collier de prise en charge ou té réduit avec pièces de raccord,
&gt; le robinet de prise en charge en bronze à boisseau inversé et à serrage automatique,
&gt; l'anneau de protection béton,                                                                                                                                                                                                                                        
&gt; la bouche à clef complète réglable de 10kg minimum de type PAVA
&gt; Toute main d’oeuvre et sujétions nécessaires
</t>
    </r>
    <r>
      <rPr>
        <sz val="10"/>
        <rFont val="Roboto Condensed Light"/>
      </rPr>
      <t xml:space="preserve">
</t>
    </r>
    <r>
      <rPr>
        <b/>
        <sz val="10"/>
        <rFont val="Roboto Condensed Light"/>
      </rPr>
      <t>L'Unité :</t>
    </r>
  </si>
  <si>
    <r>
      <rPr>
        <i/>
        <sz val="9"/>
        <rFont val="Roboto Condensed Light"/>
      </rPr>
      <t xml:space="preserve">Ce prix rémunère :
&gt; le dégagement de la canalisation de distribution,
&gt; La prise d'eau sur la canalisation par collier de prise en charge ou té réduit avec pièces de raccord,
&gt; le robinet de prise en charge en bronze à boisseau inversé et à serrage automatique,
&gt; l'anneau de protection béton,                                                                                                                                                                                                                                        
&gt; la bouche à clef complète réglable de 10kg minimum de type PAVA
&gt; Toute main d’oeuvre et sujétions nécessaires
</t>
    </r>
    <r>
      <rPr>
        <sz val="10"/>
        <rFont val="Roboto Condensed Light"/>
      </rPr>
      <t xml:space="preserve">
</t>
    </r>
    <r>
      <rPr>
        <b/>
        <sz val="10"/>
        <rFont val="Roboto Condensed Light"/>
      </rPr>
      <t>L'Unité :</t>
    </r>
  </si>
  <si>
    <r>
      <rPr>
        <i/>
        <sz val="9"/>
        <rFont val="Roboto Condensed Light"/>
      </rPr>
      <t xml:space="preserve">Ce prix rémunère :
&gt; le dégagement de la canalisation de distribution,
&gt; la prise d'eau par le collier électrosoudable de prise en charge de branchement PE sur la canalisation PE de distribution,
&gt; le robinet de prise en charge PE électrosoudable à tournant sphérique et bille flottante y compris les deux manchons en PE électrosoudables,
&gt; l'anneau de protection béton,                                                                                                                                                                                                                                        
&gt; la bouche à clef complète réglable de 10kg minimum de type PAVA
&gt; Toute main d’oeuvre et sujétions nécessaires
</t>
    </r>
    <r>
      <rPr>
        <sz val="10"/>
        <rFont val="Roboto Condensed Light"/>
      </rPr>
      <t xml:space="preserve">
</t>
    </r>
    <r>
      <rPr>
        <b/>
        <sz val="10"/>
        <rFont val="Roboto Condensed Light"/>
      </rPr>
      <t>L'Unité :</t>
    </r>
  </si>
  <si>
    <r>
      <rPr>
        <i/>
        <sz val="9"/>
        <rFont val="Roboto Condensed Light"/>
      </rPr>
      <t xml:space="preserve">Ce prix rémunère :
&gt; le raccordement de conduite projetée sur conduite de branchement existante, sectionnement, pièces de raccord ou électrosoudure, compris robinet d'arret pour test d'étanchéité du branchement, arrêt du service, essais, remise en service,
&gt; toute main d’oeuvre et sujétions nécessaires.
</t>
    </r>
    <r>
      <rPr>
        <sz val="10"/>
        <rFont val="Roboto Condensed Light"/>
      </rPr>
      <t xml:space="preserve">
</t>
    </r>
    <r>
      <rPr>
        <b/>
        <sz val="10"/>
        <rFont val="Roboto Condensed Light"/>
      </rPr>
      <t>L'Unité :</t>
    </r>
  </si>
  <si>
    <r>
      <rPr>
        <i/>
        <sz val="9"/>
        <rFont val="Roboto Condensed Light"/>
      </rPr>
      <t xml:space="preserve">Ce prix rémunère :
&gt; les terrassements supplémentaires nécessaires au dégagement de la conduite,
&gt; le repérage de tous les branchements particuliers existants,
&gt; la démolition des tuyaux et des regards y compris l'évacuation des déblais dans une décharge agréée avec bordereau de décharge à transmettre au MOe,
&gt; le remblaiement, la remise en état des chaussées ou parcelles et des signalisations sur la chaussée
&gt; toute main d’oeuvre et sujétions nécessaires.
</t>
    </r>
    <r>
      <rPr>
        <sz val="10"/>
        <rFont val="Roboto Condensed Light"/>
      </rPr>
      <t xml:space="preserve">
</t>
    </r>
    <r>
      <rPr>
        <b/>
        <sz val="10"/>
        <rFont val="Roboto Condensed Light"/>
      </rPr>
      <t>Le Mètre Linéaire :</t>
    </r>
  </si>
  <si>
    <r>
      <rPr>
        <i/>
        <sz val="9"/>
        <rFont val="Roboto Condensed Light"/>
      </rPr>
      <t xml:space="preserve">Ce prix rémunère :
&gt; les terrassements supplémentaires nécessaires au dégagement de la conduite,
&gt; les analyse nécessaires pour les dépots de dossier ainsi que les analyses en phase travaux,
&gt; la protection des travailleurs,
&gt; le repérage de tous les branchements particuliers existants,
&gt; la démolition des tuyaux et des regards y compris l'évacuation des déblais dans une décharge agréée avec bordereau de décharge à transmettre au MOe,
&gt; le remblaiement, la remise en état des chaussées ou parcelles et des signalisations sur la chaussée
&gt; toute main d’oeuvre et sujétions nécessaires.
</t>
    </r>
    <r>
      <rPr>
        <sz val="10"/>
        <rFont val="Roboto Condensed Light"/>
      </rPr>
      <t xml:space="preserve">
</t>
    </r>
    <r>
      <rPr>
        <b/>
        <sz val="10"/>
        <rFont val="Roboto Condensed Light"/>
      </rPr>
      <t>Le Mètre Linéaire :</t>
    </r>
  </si>
  <si>
    <r>
      <rPr>
        <i/>
        <sz val="9"/>
        <rFont val="Roboto Condensed Light"/>
      </rPr>
      <t xml:space="preserve">Ce prix rémunère, pour une intervention ponctuelle d'environ 3ml:
&gt; les terrassements supplémentaires nécessaires au dégagement de la conduite,
&gt; les analyse nécessaires pour les dépots de dossier ainsi que les analyses en phase travaux,
&gt; la protection des travailleurs,
&gt; le repérage de tous les branchements particuliers existants,
&gt; la démolition des tuyaux et des regards y compris l'évacuation des déblais dans une décharge agréée avec bordereau de décharge à transmettre au MOe,
&gt; le remblaiement, la remise en état des chaussées ou parcelles et des signalisations sur la chaussée
&gt; toute main d’oeuvre et sujétions nécessaires.
</t>
    </r>
    <r>
      <rPr>
        <sz val="10"/>
        <rFont val="Roboto Condensed Light"/>
      </rPr>
      <t xml:space="preserve">
</t>
    </r>
    <r>
      <rPr>
        <b/>
        <sz val="10"/>
        <rFont val="Roboto Condensed Light"/>
      </rPr>
      <t>L'Unité :</t>
    </r>
  </si>
  <si>
    <r>
      <t xml:space="preserve">Ce prix rémunère:
&gt; la fourniture et pose de canalisations acier et PEHD et posées en élévation , en encorbellement,
&gt; toutes les consoles en acier galvanisé nécessaire à la mise en place,
&gt; les démarches administratives nécessaire à l'exécution des travaux,
&gt; les engins de manutention adaptés,
&gt; toute main d’oeuvre et sujétions nécessaires.
</t>
    </r>
    <r>
      <rPr>
        <b/>
        <sz val="10"/>
        <rFont val="Roboto Condensed Light"/>
      </rPr>
      <t>Le Mètre Linéaire:</t>
    </r>
  </si>
  <si>
    <r>
      <t xml:space="preserve">Ce prix rémunère:
&gt; la fourniture et pose de calorifugeage composé de matériau adapté au procédé utilisé ayant préalablement obtenu l'accord du Maître d'oeuvre (coquille de liège, coquille polystyrène expansé ou de styrofoam ou autre),
&gt; les démarches administratives nécessaire à l'exécution des travaux,
&gt; les engins de manutention adaptés,
&gt; toute main d’oeuvre et sujétions nécessaires.
</t>
    </r>
    <r>
      <rPr>
        <b/>
        <sz val="10"/>
        <rFont val="Roboto Condensed Light"/>
      </rPr>
      <t>Le Mètre Linéaire:</t>
    </r>
  </si>
  <si>
    <r>
      <t xml:space="preserve">Ce prix rémunère la pose de canalisation provisoire (dite "volante"), ainsi que sa dépose, avec ses raccordements provisoires ainsi que les branchements , quelque soit le nombre  permettant  la distribution d'eau potable. Ce prix comprend la protection de la canalisation par rapport aux véhicules, aux conditions climatiques et aux travaux. 
</t>
    </r>
    <r>
      <rPr>
        <b/>
        <sz val="10"/>
        <rFont val="Roboto Condensed Light"/>
      </rPr>
      <t>Le Mètre Linéaire:</t>
    </r>
  </si>
  <si>
    <r>
      <rPr>
        <i/>
        <sz val="10"/>
        <rFont val="Roboto Condensed Light"/>
      </rPr>
      <t xml:space="preserve">Ce prix rémunère, pour un regard ponctuel, sans dépose de collecteur :
&gt; les terrassements nécessaire,
&gt; la démolition du regard sur toute sa profondeur y compris l'évacuation des déblais dans une décharge agréée avec bordereau de décharge à transmettre au MOe,
&gt; le comblement en matériaux d'apport adapté, la remise en état des chaussées ou parcelles et des signalisations sur la chaussée
&gt; toute main d’oeuvre et sujétions nécessaires.
</t>
    </r>
    <r>
      <rPr>
        <sz val="10"/>
        <rFont val="Roboto Condensed Light"/>
      </rPr>
      <t xml:space="preserve">
</t>
    </r>
    <r>
      <rPr>
        <b/>
        <sz val="10"/>
        <rFont val="Roboto Condensed Light"/>
      </rPr>
      <t>L'Unité :</t>
    </r>
  </si>
  <si>
    <r>
      <rPr>
        <i/>
        <sz val="10"/>
        <rFont val="Roboto Condensed Light"/>
      </rPr>
      <t xml:space="preserve">Ce prix comprend l'enlèvement des bouches à clé devenues inutiles, la réfection de chaussée et l'évacuation des déchets.
Les anciennes bouches à clés devront être enlevées à la fin des travaux. La reprise des réfections de chaussée liée à l’enlèvement de la bouche à clé sera réalisée ainsi :
&gt; Découpe sous enrobés d’un carré de dimension 40 x 40 minimum,
&gt; Enlèvement de la bouche à clé,
&gt; Réfection à l’identique,
</t>
    </r>
    <r>
      <rPr>
        <sz val="10"/>
        <rFont val="Roboto Condensed Light"/>
      </rPr>
      <t xml:space="preserve">
</t>
    </r>
    <r>
      <rPr>
        <b/>
        <sz val="10"/>
        <rFont val="Roboto Condensed Light"/>
      </rPr>
      <t>L'Unité :</t>
    </r>
  </si>
  <si>
    <r>
      <rPr>
        <i/>
        <sz val="10"/>
        <rFont val="Roboto Condensed Light"/>
      </rPr>
      <t xml:space="preserve">Ce prix rémunère le percement de mur en maçonnerie d'agglos, béton armé ou pierre quelle que soit l'épaisseur.
Ce prix comprend le percement, les terrassements manuels, les remblaiements, l'évacuation en décharge des déblais impropres à la réutilisation, la remise en état des emprises intérieures et extérieures traversées, le scellement et le ragréage après passage de la canalisation jusqu'au compteur existant, le remblaiement et la remise en état de surface.
</t>
    </r>
    <r>
      <rPr>
        <sz val="10"/>
        <rFont val="Roboto Condensed Light"/>
      </rPr>
      <t xml:space="preserve">
</t>
    </r>
    <r>
      <rPr>
        <b/>
        <sz val="10"/>
        <rFont val="Roboto Condensed Light"/>
      </rPr>
      <t>L'Unité :</t>
    </r>
  </si>
  <si>
    <r>
      <rPr>
        <i/>
        <sz val="9"/>
        <rFont val="Roboto Condensed Light"/>
      </rPr>
      <t xml:space="preserve">Ce prix rémunère :
&gt; le raccordement de conduite projetée sur conduite de branchement existante, sectionnement, pièces de raccord ou électrosoudure, compris robinet d'arret pour test d'étanchéité du branchement, arrêt du service, essais, remise en service,
&gt; l'intervention d'un plombier si nécessaire,
&gt; toute main d’oeuvre et sujétions nécessaires.
</t>
    </r>
    <r>
      <rPr>
        <sz val="10"/>
        <rFont val="Roboto Condensed Light"/>
      </rPr>
      <t xml:space="preserve">
</t>
    </r>
    <r>
      <rPr>
        <b/>
        <sz val="10"/>
        <rFont val="Roboto Condensed Light"/>
      </rPr>
      <t>L'Unité :</t>
    </r>
  </si>
  <si>
    <r>
      <t xml:space="preserve">Ce prix rémunère le remblaiement de la tranchée compris entre la partie supérieure de la zone d'enrobage ou du remblaiement de tranchée de la canalisation et la partie inférieure des réfections de chaussée, et comprend :
&gt; le stockage temporaire des matériaux d'excavation, et la remise en œuvre de GNT 0/31,5 (ce prix tient compte du foisonnement du remblai de substitution et du déblai),
&gt; le chargement et le transport à pied d'œuvre,
&gt; la mise en œuvre, le compactage méthodique réalisé suivant les prescriptions du CCTP, et compactage par couche de 0.20 m maximum,
&gt; le remblaiement de la tranchée en GNTB 0/31,5,
&gt; le compactage et les engins de compactage adéquats conformément au « guide pour le remblayage des tranchées » du SETRA,
&gt; le nettoyage des voies empruntées
</t>
    </r>
    <r>
      <rPr>
        <b/>
        <sz val="10"/>
        <rFont val="Roboto Condensed Light"/>
      </rPr>
      <t>Le Mètre Cube:</t>
    </r>
  </si>
  <si>
    <r>
      <t xml:space="preserve">Ce prix rémunère le remblaiement de la tranchée compris entre la partie supérieure de la zone d'enrobage ou du remblaiement de tranchée de la canalisation et la partie inférieure des réfections de chaussée, et comprend :
&gt; le stockage temporaire des matériaux d'excavation, et la remise en œuvre des matériaux recyclés (ce prix tient compte du foisonnement du remblai de substitution et du déblai),
&gt; le chargement et le transport à pied d'œuvre,
&gt; la mise en œuvre, le compactage méthodique réalisé suivant les prescriptions du CCTP, et compactage par couche de 0.20 m maximum,
&gt; le remblaiement de la tranchée en matériaux recyclés,
&gt; le compactage et les engins de compactage adéquats conformément au « guide pour le remblayage des tranchées » du SETRA,
&gt; le nettoyage des voies empruntées
</t>
    </r>
    <r>
      <rPr>
        <b/>
        <sz val="10"/>
        <rFont val="Roboto Condensed Light"/>
      </rPr>
      <t>Le Mètre Cube:</t>
    </r>
  </si>
  <si>
    <r>
      <t xml:space="preserve">Ce prix rémunère le remblaiement de la tranchée compris entre la partie supérieure de la zone d'enrobage ou du remblaiement de tranchée de la canalisation et la partie inférieure des réfections de chaussée, et comprend :
&gt; le stockage temporaire des matériaux d'excavation, et la remise en œuvre de GNT 0/20 (ce prix tient compte du foisonnement du remblai de substitution et du déblai),
&gt; le chargement et le transport à pied d'œuvre,
&gt; la mise en œuvre, le compactage méthodique réalisé suivant les prescriptions du CCTP, et compactage par couche de 0.20 m maximum,
&gt; le remblaiement de la tranchée en GNTB 0/20,
&gt; le compactage et les engins de compactage adéquats conformément au « guide pour le remblayage des tranchées » du SETRA,
&gt; le nettoyage des voies empruntées
</t>
    </r>
    <r>
      <rPr>
        <b/>
        <sz val="10"/>
        <rFont val="Roboto Condensed Light"/>
      </rPr>
      <t>Le Mètre Cube:</t>
    </r>
  </si>
  <si>
    <r>
      <t xml:space="preserve">Ce prix rémunère le remblaiement de la tranchée compris entre la partie supérieure de la zone d'enrobage ou du remblaiement de tranchée de la canalisation et la partie inférieure des réfections de chaussée, et comprend :
&gt; le stockage temporaire des matériaux d'excavation, et la remise en œuvre de GNT 0/150 (ce prix tient compte du foisonnement du remblai de substitution et du déblai),
&gt; le chargement et le transport à pied d'œuvre,
&gt; la mise en œuvre, le compactage méthodique réalisé suivant les prescriptions du CCTP, et compactage par couche de 0.20 m maximum,
&gt; le remblaiement de la tranchée en GNTB 0/150,
&gt; le compactage et les engins de compactage adéquats conformément au « guide pour le remblayage des tranchées » du SETRA,
&gt; le nettoyage des voies empruntées
</t>
    </r>
    <r>
      <rPr>
        <b/>
        <sz val="10"/>
        <rFont val="Roboto Condensed Light"/>
      </rPr>
      <t>Le Mètre Cube:</t>
    </r>
  </si>
  <si>
    <r>
      <t xml:space="preserve">Ce prix rémunère le remblaiement de la tranchée compris entre la partie supérieure de la zone d'enrobage ou du remblaiement de tranchée de la canalisation et la partie inférieure des réfections de chaussée, et comprend :
&gt; l'évacuation des matériaux d'excavation,
&gt; le chargement et le transport à pied d'œuvre,
&gt; le remblaiement de la tranchée en béton de tranché (maigre en ciment),
&gt; le nettoyage des voies empruntées
</t>
    </r>
    <r>
      <rPr>
        <b/>
        <sz val="10"/>
        <rFont val="Roboto Condensed Light"/>
      </rPr>
      <t>Le Mètre Cube:</t>
    </r>
  </si>
  <si>
    <r>
      <rPr>
        <i/>
        <sz val="9"/>
        <rFont val="Roboto Condensed Light"/>
      </rPr>
      <t xml:space="preserve">Le prix s'appliquera pour des travaux nécessitant la présence de travailleurs dans le créneau horaire 21h-6h pour tout dimensionnement d'équipe, par nuit et par chantier.
</t>
    </r>
    <r>
      <rPr>
        <sz val="10"/>
        <rFont val="Roboto Condensed Light"/>
      </rPr>
      <t xml:space="preserve">
</t>
    </r>
    <r>
      <rPr>
        <b/>
        <sz val="10"/>
        <rFont val="Roboto Condensed Light"/>
      </rPr>
      <t>Le Forfait :</t>
    </r>
  </si>
  <si>
    <r>
      <rPr>
        <i/>
        <sz val="9"/>
        <rFont val="Roboto Condensed Light"/>
      </rPr>
      <t xml:space="preserve">Ce prix rémunère, forfaitairement, l'installation de chantier, comprenant :
&gt; l'amené et le repli du matériel, les frais d'installation de chantier,
&gt; les panneaux de renseignement de l'entreprise,
&gt; les aménagements des terrains et la réalisation des accès au chantier
&gt; la fourniture et les frais d'installation des ateliers, des entrepôts, des bureaux, des aires de stockage, des engins de levage et de manutention, et de tout le matériel, nécessaire à l'exécution des travaux tels que camions, grue, etc...
&gt; les branchements aux réseaux divers et les consommations d'eau, d'électricité, de téléphone, etc...
&gt; les frais nécessaires à l'assainissement de la base de vie,
&gt; les frais de nettoyage et d'entretien pendant toute la durée des travaux de l'ensemble des installations, y compris des accès,
&gt; les clôtures des installations de la base de vie quelques soient leurs longueurs, ainsi que les barrières de chantiers,
&gt; la signalisation de chantier, la déviation si nécessaire,
&gt; les frais de gardiennage, de signalisation et de balisage des installations,
&gt; l'enlèvement en fin de chantier ou en cours de chantier pour les installations partielles de tout le matériel, des matériaux en excédent et la remise en état des lieux,
&gt; la location des baraques nécessaires au personnel de l'entreprise,
&gt; la dépose et repose du mobilier urbain
&gt; toute signalisation temporaire de chantier en concertation avec les services publics (panneaux, feux tricolores, séparateurs de voie, ...)
&gt; le transport, la location et le repliement du matériel de forage,
&gt; les fouilles nécessaire à l'implantation de la foreuse.
</t>
    </r>
    <r>
      <rPr>
        <sz val="10"/>
        <rFont val="Roboto Condensed Light"/>
      </rPr>
      <t xml:space="preserve">
</t>
    </r>
    <r>
      <rPr>
        <b/>
        <sz val="10"/>
        <rFont val="Roboto Condensed Light"/>
      </rPr>
      <t>Le Forfait :</t>
    </r>
  </si>
  <si>
    <r>
      <rPr>
        <i/>
        <sz val="9"/>
        <rFont val="Roboto Condensed Light"/>
      </rPr>
      <t>Ce prix comprend:
&gt; l'exécution du forage en terrain de toute nature,
&gt; l'extraction des déblais nécessaires à la mise en place de la canalisation d'assainissement et l'évacuation des excédents,
&gt; la fourniture et la mise en place d'un fourreau acier ou PEHD de protection,
&gt; la remise en état des lieux,
&gt; la main d'oeuvre et toutes sujétions.</t>
    </r>
    <r>
      <rPr>
        <sz val="10"/>
        <rFont val="Roboto Condensed Light"/>
      </rPr>
      <t xml:space="preserve">
</t>
    </r>
    <r>
      <rPr>
        <b/>
        <sz val="10"/>
        <rFont val="Roboto Condensed Light"/>
      </rPr>
      <t>Le Mètre Linéaire :</t>
    </r>
  </si>
  <si>
    <r>
      <rPr>
        <i/>
        <sz val="9"/>
        <rFont val="Roboto Condensed Light"/>
      </rPr>
      <t>Ce prix comprend:
&gt; l'exécution du forage en terrain de toute nature,
&gt; l'extraction des déblais nécessaires à la mise en place de la canalisation d'assainissement et l'évacuation des excédents,
&gt; la fourniture et la mise en place d'un fourreau PEHD de protection,
&gt; la remise en état des lieux,
&gt; la main d'oeuvre et toutes sujétions.</t>
    </r>
    <r>
      <rPr>
        <sz val="10"/>
        <rFont val="Roboto Condensed Light"/>
      </rPr>
      <t xml:space="preserve">
</t>
    </r>
    <r>
      <rPr>
        <b/>
        <sz val="10"/>
        <rFont val="Roboto Condensed Light"/>
      </rPr>
      <t>Le Mètre Linéaire :</t>
    </r>
  </si>
  <si>
    <r>
      <rPr>
        <i/>
        <sz val="9"/>
        <rFont val="Roboto Condensed Light"/>
      </rPr>
      <t>Ce prix comprend:
&gt; l'exécution du tirage à l'aide d'un tire-câble et d'un engin de manutention,
&gt; l'extraction du réseau existant
&gt; la mise en place du nouveau branchement PEHD, non compris la fourniture
&gt; la remise en état des lieux,
&gt; la main d'oeuvre et toutes sujétions.</t>
    </r>
    <r>
      <rPr>
        <sz val="10"/>
        <rFont val="Roboto Condensed Light"/>
      </rPr>
      <t xml:space="preserve">
</t>
    </r>
    <r>
      <rPr>
        <b/>
        <sz val="10"/>
        <rFont val="Roboto Condensed Light"/>
      </rPr>
      <t>Le Mètre Linéaire :</t>
    </r>
  </si>
  <si>
    <r>
      <rPr>
        <i/>
        <sz val="9"/>
        <rFont val="Roboto Condensed Light"/>
      </rPr>
      <t xml:space="preserve">Ce prix rémunère:
&gt; Installation de la base vie spécifique pour la durée du chantier,
&gt; Tout équipement de protection nécessaire aux travaux,
&gt; Fourniture du plan de retrait au format papier pour avis à l'inspection du travail (CRAM), l'OPPBTP, médecine du travail, délégué du personnel, MO, Moe et sa validation
</t>
    </r>
    <r>
      <rPr>
        <sz val="10"/>
        <rFont val="Roboto Condensed Light"/>
      </rPr>
      <t xml:space="preserve">
</t>
    </r>
    <r>
      <rPr>
        <b/>
        <sz val="10"/>
        <rFont val="Roboto Condensed Light"/>
      </rPr>
      <t>Le Forfait :</t>
    </r>
  </si>
  <si>
    <r>
      <rPr>
        <i/>
        <sz val="9"/>
        <rFont val="Roboto Condensed Light"/>
      </rPr>
      <t>Ce prix comprend:
&gt; la surlargeur de tranchée pour pose en parallèle d'une conduite de refoulement, eau potable ou réseau autre concessionnaire, quelque soient la pronfondeur, la largeur et la nature du terrain</t>
    </r>
    <r>
      <rPr>
        <sz val="10"/>
        <rFont val="Roboto Condensed Light"/>
      </rPr>
      <t xml:space="preserve">
</t>
    </r>
    <r>
      <rPr>
        <b/>
        <sz val="10"/>
        <rFont val="Roboto Condensed Light"/>
      </rPr>
      <t>Le Mètre Linéaire :</t>
    </r>
  </si>
  <si>
    <r>
      <rPr>
        <i/>
        <sz val="9"/>
        <rFont val="Roboto Condensed Light"/>
      </rPr>
      <t>Ce prix comprend:
&gt; l'exécution du forage en terrain de toute nature,
&gt; l'extraction des déblais nécessaires à la mise en place de la canalisation d'eau potable et l'évacuation des excédents,
&gt; la fourniture et la mise en place d'un fourreau acier ou PEHD de protection,
&gt; la remise en état des lieux,
&gt; la main d'oeuvre et toutes sujétions.</t>
    </r>
    <r>
      <rPr>
        <sz val="10"/>
        <rFont val="Roboto Condensed Light"/>
      </rPr>
      <t xml:space="preserve">
</t>
    </r>
    <r>
      <rPr>
        <b/>
        <sz val="10"/>
        <rFont val="Roboto Condensed Light"/>
      </rPr>
      <t>Le Mètre Linéaire :</t>
    </r>
  </si>
  <si>
    <r>
      <rPr>
        <i/>
        <sz val="9"/>
        <rFont val="Roboto Condensed Light"/>
      </rPr>
      <t>Ce prix comprend:
&gt; l'exécution du forage en terrain de toute nature,
&gt; l'extraction des déblais nécessaires à la mise en place de la canalisation d'eau potable et l'évacuation des excédents,
&gt; la fourniture et la mise en place d'un fourreau PEHD de protection,
&gt; la remise en état des lieux,
&gt; la main d'oeuvre et toutes sujétions.</t>
    </r>
    <r>
      <rPr>
        <sz val="10"/>
        <rFont val="Roboto Condensed Light"/>
      </rPr>
      <t xml:space="preserve">
</t>
    </r>
    <r>
      <rPr>
        <b/>
        <sz val="10"/>
        <rFont val="Roboto Condensed Light"/>
      </rPr>
      <t>Le Mètre Linéaire :</t>
    </r>
  </si>
  <si>
    <r>
      <rPr>
        <i/>
        <sz val="9"/>
        <rFont val="Roboto Condensed Light"/>
      </rPr>
      <t>Ce prix s'applique à la fourniture et la pose en tranchée ouverte ou en forage et à toutes profondeurs de canalisations et pièces spéciales.
Le prix comprend :
&gt; la fourniture et pose de canalisations compris manchons et joints en fonction du matériau utilisé
&gt; la fourniture et pose de bornes de repérage des canalisations posées en terrains privés</t>
    </r>
    <r>
      <rPr>
        <sz val="10"/>
        <rFont val="Roboto Condensed Light"/>
      </rPr>
      <t xml:space="preserve">
</t>
    </r>
    <r>
      <rPr>
        <b/>
        <sz val="10"/>
        <rFont val="Roboto Condensed Light"/>
      </rPr>
      <t>Le Mètre Linéaire :</t>
    </r>
  </si>
  <si>
    <r>
      <rPr>
        <i/>
        <sz val="9"/>
        <rFont val="Roboto Condensed Light"/>
      </rPr>
      <t xml:space="preserve">Ce prix rémunère :
&gt; la fourniture et la pose en tranchée ouverte ou en forage et à toutes profondeurs de canalisations et pièces spéciales.
Ce prix comprend :
&gt; la fourniture et pose de la canalisation sous fourreau type TPC annelé bleu diamètre 60 mm minimum; le grillage avertisseur.
&gt; Toute main d’oeuvre et sujétions nécessaires
</t>
    </r>
    <r>
      <rPr>
        <sz val="10"/>
        <rFont val="Roboto Condensed Light"/>
      </rPr>
      <t xml:space="preserve">
</t>
    </r>
    <r>
      <rPr>
        <b/>
        <sz val="10"/>
        <rFont val="Roboto Condensed Light"/>
      </rPr>
      <t>Le Mètre Linéaire :</t>
    </r>
  </si>
  <si>
    <r>
      <rPr>
        <i/>
        <sz val="9"/>
        <rFont val="Roboto Condensed Light"/>
      </rPr>
      <t xml:space="preserve">Ce prix comprend :
&gt; toutes les fournitures, main d'oeuvre et sujétions inhérentes à la complète et à la parfaite exécution des travaux
&gt; les terrassements, le dégagement du cadre et du tampon,
&gt; la réhausse,
&gt; la fourniture et la pose de tampon fonte D400 de 102kg minimum, joint dans gorges usinées, marquage "Eaux Usées", de type Fondatel Arti 850 R 60, y compris l'ancrage du tampon sur l'ouvrage béton,
&gt; le remblayage avec des matériaux neufs,
&gt; les réfections pour la remise à l'état initial,
&gt; les mesures nécessaires pour assurer la circulation. 
</t>
    </r>
    <r>
      <rPr>
        <sz val="10"/>
        <rFont val="Roboto Condensed Light"/>
      </rPr>
      <t xml:space="preserve">
</t>
    </r>
    <r>
      <rPr>
        <b/>
        <sz val="10"/>
        <rFont val="Roboto Condensed Light"/>
      </rPr>
      <t>L'Unité :</t>
    </r>
  </si>
  <si>
    <r>
      <rPr>
        <i/>
        <sz val="9"/>
        <rFont val="Roboto Condensed Light"/>
      </rPr>
      <t xml:space="preserve">Ce prix comprend :
&gt; la fourniture à pied d'oeuvre du mât de ventilation (hauteur 5ml, acier galvanisé laqué au RAL à définir selon le lieu, diam 150mm,épaisseur 10mm, platine d'accès pour logement DN100 cartouche charbon actif, grille de ventilation en point haut, chapeau),
&gt; les terrassements,
&gt; le plot de fondation,
&gt; le raccordement du réseau,
&gt; le remblai de la tranchée
&gt; les réfections éventuelles de chaussées,
&gt; main d'oeuvre et sujétions. 
</t>
    </r>
    <r>
      <rPr>
        <sz val="10"/>
        <rFont val="Roboto Condensed Light"/>
      </rPr>
      <t xml:space="preserve">
</t>
    </r>
    <r>
      <rPr>
        <b/>
        <sz val="10"/>
        <rFont val="Roboto Condensed Light"/>
      </rPr>
      <t>L'Unité :</t>
    </r>
  </si>
  <si>
    <r>
      <rPr>
        <i/>
        <sz val="9"/>
        <rFont val="Roboto Condensed Light"/>
      </rPr>
      <t xml:space="preserve">Ce prix comprend :
&gt; la fourniture et mise en œuvre d'un clapet étanche à battant sur le collecteur dans un regard
&gt; l'installation d'une chaînette manoeuvrable depuis l'extérieur de l'ouvrage
&gt; main d'oeuvre et sujétions. 
</t>
    </r>
    <r>
      <rPr>
        <sz val="10"/>
        <rFont val="Roboto Condensed Light"/>
      </rPr>
      <t xml:space="preserve">
</t>
    </r>
    <r>
      <rPr>
        <b/>
        <sz val="10"/>
        <rFont val="Roboto Condensed Light"/>
      </rPr>
      <t>L'Unité :</t>
    </r>
  </si>
  <si>
    <r>
      <rPr>
        <i/>
        <sz val="9"/>
        <rFont val="Roboto Condensed Light"/>
      </rPr>
      <t xml:space="preserve">Ce prix comprend :
&gt; la fourniture et pose d'une ventouse comprenant les pièces de raccord nécessaires, le robinet-vanne d'arrêt, la vanne méga-plate pour démontage de la ventouse,
&gt; la fourniture et pose d'un regard béton, 1 tampon fonte D400 de 102kg minimum, joint dans gorges usinées, marquage "Eaux Usées", Ventilé, de type Fondatel Arti 850 R 60
&gt; main d'oeuvre et sujétions.   
</t>
    </r>
    <r>
      <rPr>
        <sz val="10"/>
        <rFont val="Roboto Condensed Light"/>
      </rPr>
      <t xml:space="preserve">
</t>
    </r>
    <r>
      <rPr>
        <b/>
        <sz val="10"/>
        <rFont val="Roboto Condensed Light"/>
      </rPr>
      <t>L'Unité :</t>
    </r>
  </si>
  <si>
    <r>
      <rPr>
        <i/>
        <sz val="9"/>
        <rFont val="Roboto Condensed Light"/>
      </rPr>
      <t xml:space="preserve">Ce prix comprend :
&gt; la fourniture et pose d'un débitmètre électromagnétique avec joints et pièces de raccords, consoles, pattes de scellement, collier de fixation, y compris redevances S.I.M.
&gt; la fourniture et pose d'un regard béton, 1 tampon fonte D400 de 102kg minimum, joint dans gorges usinées, marquage "Eaux Usées", de type Fondatel Arti 850 R 60
&gt; main d'oeuvre et sujétions.
</t>
    </r>
    <r>
      <rPr>
        <sz val="10"/>
        <rFont val="Roboto Condensed Light"/>
      </rPr>
      <t xml:space="preserve">
</t>
    </r>
    <r>
      <rPr>
        <b/>
        <sz val="10"/>
        <rFont val="Roboto Condensed Light"/>
      </rPr>
      <t>L'Unité :</t>
    </r>
  </si>
  <si>
    <r>
      <rPr>
        <i/>
        <sz val="9"/>
        <rFont val="Roboto Condensed Light"/>
      </rPr>
      <t>Ce prix comprend:
&gt; la fourniture et la pose de la culotte de branchement avec joints incorporés en matériaux et diamètre correspondant aux canalisations.
&gt; la main d'oeuvre et toutes sujétions.</t>
    </r>
    <r>
      <rPr>
        <sz val="10"/>
        <rFont val="Roboto Condensed Light"/>
      </rPr>
      <t xml:space="preserve">
</t>
    </r>
    <r>
      <rPr>
        <b/>
        <sz val="10"/>
        <rFont val="Roboto Condensed Light"/>
      </rPr>
      <t>L'Unité :</t>
    </r>
  </si>
  <si>
    <t>Fourniture et pose de regard de façade étanche lestée 3 entrées et 1 sortie, de section circulaire de 315 mm de diamètre - Cheminée de couleur marron - Diamètre 125 / 160</t>
  </si>
  <si>
    <t>Fourniture et pose d'un tabouret disconnecteur, de section circulaire de 315 mm de diamètre - Cheminée de couleur marron - Diamètre 125 / 160</t>
  </si>
  <si>
    <r>
      <rPr>
        <i/>
        <sz val="9"/>
        <rFont val="Roboto Condensed Light"/>
      </rPr>
      <t xml:space="preserve">Ce prix comprend :
&gt; les terrassements
&gt; si raccordement sur regard: le percement éventuel, le scellement du tuyau, l'aménagement éventuel de la cunette et toutes sujétions notamment d'étanchéité
&gt; si raccordement sur collecteur: mise en place d'une culotte et le raccordement,
&gt; si raccordement sur branchement existant: découpe du tuyau, raccordement par manchon coulissant ou multi-matériaux de type VPC de chez FUNKE,
&gt; la main d'œuvre, le matériel et toutes sujétions,
</t>
    </r>
    <r>
      <rPr>
        <sz val="10"/>
        <rFont val="Roboto Condensed Light"/>
      </rPr>
      <t xml:space="preserve">
</t>
    </r>
    <r>
      <rPr>
        <b/>
        <sz val="10"/>
        <rFont val="Roboto Condensed Light"/>
      </rPr>
      <t>L'Unité :</t>
    </r>
  </si>
  <si>
    <r>
      <rPr>
        <i/>
        <sz val="10"/>
        <rFont val="Roboto Condensed Light"/>
      </rPr>
      <t xml:space="preserve">Ce prix rémunère:
&gt; les terrassements supplémentaires nécessaires au dégagement de la conduite,
&gt; le repérage de tous les branchements particuliers existants,
&gt; la démolition des tuyaux et des regards y compris l'évacuation des déblais dans une décharge agréée avec bordereau de décharge à transmettre au MOe,
&gt; le remblaiement, la remise en état des chaussées ou parcelles et des signalisations sur la chaussée
&gt; toute main d’oeuvre et sujétions nécessaires.
</t>
    </r>
    <r>
      <rPr>
        <sz val="10"/>
        <rFont val="Roboto Condensed Light"/>
      </rPr>
      <t xml:space="preserve">
</t>
    </r>
    <r>
      <rPr>
        <b/>
        <sz val="10"/>
        <rFont val="Roboto Condensed Light"/>
      </rPr>
      <t>Le Mètre Linéaire :</t>
    </r>
  </si>
  <si>
    <r>
      <rPr>
        <i/>
        <sz val="10"/>
        <rFont val="Roboto Condensed Light"/>
      </rPr>
      <t xml:space="preserve">Ce prix rémunère:
&gt; les terrassements supplémentaires nécessaires au dégagement de la conduite,
&gt; les analyse nécessaires pour les dépots de dossier ainsi que les analyses en phase travaux,
&gt; la protection des travailleurs,
&gt; le repérage de tous les branchements particuliers existants,
&gt; la démolition des tuyaux et des regards y compris l'évacuation des déblais dans une décharge agréée avec bordereau de décharge à transmettre au MOe,
&gt; le remblaiement, la remise en état des chaussées ou parcelles et des signalisations sur la chaussée
&gt; toute main d’oeuvre et sujétions nécessaires.
</t>
    </r>
    <r>
      <rPr>
        <sz val="10"/>
        <rFont val="Roboto Condensed Light"/>
      </rPr>
      <t xml:space="preserve">
</t>
    </r>
    <r>
      <rPr>
        <b/>
        <sz val="10"/>
        <rFont val="Roboto Condensed Light"/>
      </rPr>
      <t>Le Mètre Linéaire :</t>
    </r>
  </si>
  <si>
    <r>
      <rPr>
        <i/>
        <sz val="10"/>
        <rFont val="Roboto Condensed Light"/>
      </rPr>
      <t xml:space="preserve">Ce prix rémunère, pour une intervention ponctuelle d'environ 3ml:
&gt; les terrassements supplémentaires nécessaires au dégagement de la conduite,
&gt; les analyse nécessaires pour les dépots de dossier ainsi que les analyses en phase travaux,
&gt; la protection des travailleurs,
&gt; le repérage de tous les branchements particuliers existants,
&gt; la démolition des tuyaux et des regards y compris l'évacuation des déblais dans une décharge agréée avec bordereau de décharge à transmettre au MOe,
&gt; le remblaiement, la remise en état des chaussées ou parcelles et des signalisations sur la chaussée
&gt; toute main d’oeuvre et sujétions nécessaires.
</t>
    </r>
    <r>
      <rPr>
        <sz val="10"/>
        <rFont val="Roboto Condensed Light"/>
      </rPr>
      <t xml:space="preserve">
</t>
    </r>
    <r>
      <rPr>
        <b/>
        <sz val="10"/>
        <rFont val="Roboto Condensed Light"/>
      </rPr>
      <t>L'Unité :</t>
    </r>
  </si>
  <si>
    <r>
      <rPr>
        <i/>
        <sz val="10"/>
        <rFont val="Roboto Condensed Light"/>
      </rPr>
      <t xml:space="preserve">Ce prix rémunère:
&gt; la fourniture et l'injection de béton coulis gravitairement ou à la pompe dans la canalisation hors service. Le coulis employé devra être agréé par le maître d'œuvre et devra permettre d'assurer le comblement total (au refus) des ouvrages, d'assurer la stabilité des ouvrages dans le temps,
&gt; la mise en place de points d'injections temporaire et leurs dépose,
&gt; toute main d’oeuvre et sujétions nécessaires.
</t>
    </r>
    <r>
      <rPr>
        <sz val="10"/>
        <rFont val="Roboto Condensed Light"/>
      </rPr>
      <t xml:space="preserve">
</t>
    </r>
    <r>
      <rPr>
        <b/>
        <sz val="10"/>
        <rFont val="Roboto Condensed Light"/>
      </rPr>
      <t>Le Mètre Cube :</t>
    </r>
  </si>
  <si>
    <r>
      <rPr>
        <i/>
        <sz val="9"/>
        <rFont val="Roboto Condensed Light"/>
      </rPr>
      <t xml:space="preserve">Ce prix rémunère la fourniture et la pose de regard de branchement E.U. type tabouret monobloc à passage direct en PVC ou PP, cheminée de diam 250mm de couleur orange, la pose d'un bouchon femelle avec poignée, en limite de propriété publique/privée, de toute profondeur. Un écartement minimum de 5 cm sera maintenu entre le sommet de la cheminée et le regard de visite afin d’éviter le report de charge sur la boite. Le tampon dispose d’un marquage « eaux usées».
Tampon plein rond à embase ronde C250 de 36kg minimum, marquage EU, de type GE3522 de FONDATEL.
Ce prix comprend également:
&gt; le sciage soigné du revêtement,
&gt; les terrassements en déblai y compris évacuation,
&gt; l'évacuation vers une décharge agréée d'éventuels matériaux en amiante ciment évacués lors de la pose du tabouret,
&gt; le blindage éventuel,
&gt; le raccordement de part et d'autre du branchement existant quelque soit le diamètre, la longueur et la nature du branchement,
&gt; les manchons inter-matériaux de type VPC de chez FUNKE,
&gt; le remblaiement en GNTB 0/20, y compris le compactage soigné,
&gt; la main d'œuvre, le matériel et toutes sujétions,
</t>
    </r>
    <r>
      <rPr>
        <sz val="10"/>
        <rFont val="Roboto Condensed Light"/>
      </rPr>
      <t xml:space="preserve">
</t>
    </r>
    <r>
      <rPr>
        <b/>
        <sz val="10"/>
        <rFont val="Roboto Condensed Light"/>
      </rPr>
      <t>L'Unité :</t>
    </r>
  </si>
  <si>
    <r>
      <rPr>
        <i/>
        <sz val="9"/>
        <rFont val="Roboto Condensed Light"/>
      </rPr>
      <t xml:space="preserve">Ce prix rémunère la fourniture et la pose de regard de branchement E.U. type tabouret monobloc à passage direct en PVC ou PP, cheminée de diam 315mm de couleur orange, la pose d'un bouchon femelle avec poignée, en limite de propriété publique/privée, de toute profondeur. Un écartement minimum de 5 cm sera maintenu entre le sommet de la cheminée et le regard de visite afin d’éviter le report de charge sur la boite. Le tampon dispose d’un marquage « eaux usées».
Tampon plein rond à embase ronde C250 de 36kg minimum, marquage EU, de type GE3522 de FONDATEL.
Ce prix comprend également:
&gt; le sciage soigné du revêtement,
&gt; les terrassements en déblai y compris évacuation,
&gt; l'évacuation vers une décharge agréée d'éventuels matériaux en amiante ciment évacués lors de la pose du tabouret,
&gt; le blindage éventuel,
&gt; le raccordement de part et d'autre du branchement existant quelque soit le diamètre, la longueur et la nature du branchement,
&gt; les manchons inter-matériaux de type VPC de chez FUNKE,
&gt; le remblaiement en GNTB 0/20, y compris le compactage soigné.
</t>
    </r>
    <r>
      <rPr>
        <sz val="10"/>
        <rFont val="Roboto Condensed Light"/>
      </rPr>
      <t xml:space="preserve">
</t>
    </r>
    <r>
      <rPr>
        <b/>
        <sz val="10"/>
        <rFont val="Roboto Condensed Light"/>
      </rPr>
      <t>L'Unité :</t>
    </r>
  </si>
  <si>
    <r>
      <rPr>
        <i/>
        <sz val="9"/>
        <rFont val="Roboto Condensed Light"/>
      </rPr>
      <t xml:space="preserve">Ce prix rémunère la fourniture et la pose d'un siphon, en limite publique/privée dans un regard béton de 50*50cm, de toute profondeur. Le tampon dispose d’un marquage « eaux usées».
Tampon plein carré à embase carré C250 de 33kg minimum, marquage EU, de type HYC50 de chez FONDATEL.
Ce prix comprend également:
&gt; le sciage soigné du revêtement,
&gt; les terrassements en déblai y compris évacuation,
&gt; la dépose des siphons existants et leurs évacuations 
&gt; l'évacuation vers une décharge agréée d'éventuels matériaux en amiante ciment évacués lors de la pose du tabouret,
&gt; le blindage éventuel,
&gt; la fourniture et pose de coudes PVC à 90°, 2 Tés PVC , tube PVC + bouchons à visser,
&gt; la fourniture et pose d'un regard béton de 50*50cm,
&gt; le raccordement de part et d'autre du branchement existant quelque soit le diamètre, la longueur et la nature du branchement,
&gt; les manchons inter-matériaux de type VPC de chez FUNKE,
&gt; le remblaiement en GNTB 0/20, y compris le compactage soigné,
&gt; la main d'œuvre, le matériel et toutes sujétions,
</t>
    </r>
    <r>
      <rPr>
        <sz val="10"/>
        <rFont val="Roboto Condensed Light"/>
      </rPr>
      <t xml:space="preserve">
</t>
    </r>
    <r>
      <rPr>
        <b/>
        <sz val="10"/>
        <rFont val="Roboto Condensed Light"/>
      </rPr>
      <t>L'Unité :</t>
    </r>
  </si>
  <si>
    <r>
      <rPr>
        <i/>
        <sz val="9"/>
        <rFont val="Roboto Condensed Light"/>
      </rPr>
      <t xml:space="preserve">Ce prix rémunère la réalisation d'une chute accompagnée par l'intérieur du regard, de toute profondeur.
Ce prix comprend :
&gt; le by-pass éventuel pendant la durée du raccordement,
&gt; le blindage,
&gt; les équipements d'accès en hauteur,
&gt; le carottage sur le regard de visite existant,
&gt; la fourniture des pièces de raccord, Té, coudes, fixations, ...
&gt; le raccordement et la réalisation de l'étanchéité,
&gt; main d'oeuvre et sujétions. 
</t>
    </r>
    <r>
      <rPr>
        <sz val="10"/>
        <rFont val="Roboto Condensed Light"/>
      </rPr>
      <t xml:space="preserve">
</t>
    </r>
    <r>
      <rPr>
        <b/>
        <sz val="10"/>
        <rFont val="Roboto Condensed Light"/>
      </rPr>
      <t>L'Unité :</t>
    </r>
  </si>
  <si>
    <r>
      <rPr>
        <i/>
        <sz val="9"/>
        <rFont val="Roboto Condensed Light"/>
      </rPr>
      <t xml:space="preserve">Ce prix rémunère la réalisation d'une chute accompagnée par l'intérieur du regard, de toute profondeur.
Ce prix comprend :
&gt; le by-pass éventuel pendant la durée du raccordement,
&gt; les équipements d'accès en hauteur,
&gt; le carottage sur le regard de visite existant,
&gt; la fourniture des pièces de raccord, Té, coudes, fixations, ...
&gt; le raccordement et la réalisation de l'étanchéité,
&gt; main d'oeuvre et sujétions. 
</t>
    </r>
    <r>
      <rPr>
        <sz val="10"/>
        <rFont val="Roboto Condensed Light"/>
      </rPr>
      <t xml:space="preserve">
</t>
    </r>
    <r>
      <rPr>
        <b/>
        <sz val="10"/>
        <rFont val="Roboto Condensed Light"/>
      </rPr>
      <t>L'Unité :</t>
    </r>
  </si>
  <si>
    <r>
      <rPr>
        <i/>
        <sz val="9"/>
        <rFont val="Roboto Condensed Light"/>
      </rPr>
      <t xml:space="preserve">Ce prix rémunère le raccordement d'un nouveau collecteur sur un regard ou réseau existant, de toute profondeur.
Ce prix comprend :
&gt; le by-pass éventuel pendant la durée du raccordement,
&gt; le blindage,
&gt; le carottage sur le regard de visite existant,
&gt; le sectionnement de la conduite existante,
&gt; la fourniture des pièces de raccord,
&gt; le raccordement sur regard et la réalisation de l'étanchéité,
&gt; le raccordement sur conduite existante avec un manchon multi-matériau type VPC de chez FUNKE
&gt; main d'oeuvre et sujétions. 
</t>
    </r>
    <r>
      <rPr>
        <sz val="10"/>
        <rFont val="Roboto Condensed Light"/>
      </rPr>
      <t xml:space="preserve">
</t>
    </r>
    <r>
      <rPr>
        <b/>
        <sz val="10"/>
        <rFont val="Roboto Condensed Light"/>
      </rPr>
      <t>L'Unité :</t>
    </r>
  </si>
  <si>
    <r>
      <rPr>
        <i/>
        <sz val="10"/>
        <rFont val="Roboto Condensed Light"/>
      </rPr>
      <t xml:space="preserve">Ce prix comprend:
&gt; l'amenée et le repli du matériel,
&gt; le repérage par caméra,
&gt; la préparation de la canalisation avant fourniture et pose de la pièce d'étanchéïté composée d’une manchette en fibre de verre + d'un tophat  (passages caméra ; toute préparation au robot nécessaire dans le cadre d'un réseau existant classique, découpe d'éléments saillants, nettoyage du regard, injection de résine...),
&gt; la fourniture, la mise en oeuvre, le durcissement, la polymérisation des matériaux,
&gt; l'obturation des piquages des branchements,
&gt; les sujétions relatives au maintien de l'écoulement des eaux usées pendant les travaux afin de limiter les remontées d'eaux chez les abonnés,
&gt; la main d'oeuvre et toutes sujétions 
</t>
    </r>
    <r>
      <rPr>
        <sz val="10"/>
        <rFont val="Roboto Condensed Light"/>
      </rPr>
      <t xml:space="preserve">
</t>
    </r>
    <r>
      <rPr>
        <b/>
        <sz val="10"/>
        <rFont val="Roboto Condensed Light"/>
      </rPr>
      <t>L'Unité :</t>
    </r>
  </si>
  <si>
    <r>
      <rPr>
        <i/>
        <sz val="10"/>
        <rFont val="Roboto Condensed Light"/>
      </rPr>
      <t xml:space="preserve">Ce prix comprend:
&gt; l'amenée et le repli du matériel,
&gt; le repérage par caméra,
&gt; la préparation de la canalisation avant fourniture et pose de la manchette fibre de verre (passages caméra ; toute préparation au robot nécessaire dans le cadre d'un réseau existant classique, découpe d'éléments saillants, nettoyage du regard, injection de résine...),
&gt; la fourniture, la mise en oeuvre, le durcissement, la polymérisation des matériaux,
&gt; l'obturation des piquages des branchements,
&gt; les sujétions relatives au maintien de l'écoulement des eaux usées pendant les travaux afin de limiter les remontées d'eaux chez les abonnés,
&gt; la main d'oeuvre et toutes sujétions 
</t>
    </r>
    <r>
      <rPr>
        <sz val="10"/>
        <rFont val="Roboto Condensed Light"/>
      </rPr>
      <t xml:space="preserve">
</t>
    </r>
    <r>
      <rPr>
        <b/>
        <sz val="10"/>
        <rFont val="Roboto Condensed Light"/>
      </rPr>
      <t>L'Unité :</t>
    </r>
  </si>
  <si>
    <r>
      <rPr>
        <i/>
        <sz val="10"/>
        <rFont val="Roboto Condensed Light"/>
      </rPr>
      <t xml:space="preserve">Ce prix comprend:
&gt; l'amenée et le repli du matériel,
&gt; le repérage par caméra,
&gt; la préparation de la canalisation avant fourniture et pose d'une manchette élastomère avec feuillard inox A4, d'une longueur maximale de 50 cm, dans le but de restructurer ou étancher une casse, un décalage, une fissuration ponctuelle ou un raccord gaine / regard, de type Quick Lock (passages caméra ; toute préparation au robot nécessaire dans le cadre d'un réseau existant classique, découpe d'éléments saillants, nettoyage du regard, injection de résine...),
&gt; la fourniture et la mise en oeuvre de la manchette inox sur le collecteur ou en extrémité de gainage, au droit des regards,
&gt; l'obturation des piquages des branchements,
&gt; les sujétions relatives au maintien de l'écoulement des eaux usées pendant les travaux afin de limiter les remontées d'eaux chez les abonnés,
&gt; la main d'oeuvre et toutes sujétions 
</t>
    </r>
    <r>
      <rPr>
        <sz val="10"/>
        <rFont val="Roboto Condensed Light"/>
      </rPr>
      <t xml:space="preserve">
</t>
    </r>
    <r>
      <rPr>
        <b/>
        <sz val="10"/>
        <rFont val="Roboto Condensed Light"/>
      </rPr>
      <t>L'Unité :</t>
    </r>
  </si>
  <si>
    <r>
      <rPr>
        <i/>
        <sz val="10"/>
        <rFont val="Roboto Condensed Light"/>
      </rPr>
      <t xml:space="preserve">Ce prix comprend:
&gt; l'installation, le repli, le balisage et la protection du chantier,
&gt; l'étanchement, si besoin est, des fuites importantes au moyen de mortier ou de résine, 
&gt; les sujétions relatives au maintien de l'écoulement des eaux usées pendant les travaux afin de limiter les remontées d'eaux chez les abonnés,         
&gt; la projection sur l'ensemble du regard d'un revêtement de type résine assurant l'étanchéité globale du regard, ainsi qu'une protection contre les agressions chimiques (H2S, acides et bases diluées,...),
&gt; la main d'oeuvre et toutes sujétions 
</t>
    </r>
    <r>
      <rPr>
        <sz val="10"/>
        <rFont val="Roboto Condensed Light"/>
      </rPr>
      <t xml:space="preserve">
</t>
    </r>
    <r>
      <rPr>
        <b/>
        <sz val="10"/>
        <rFont val="Roboto Condensed Light"/>
      </rPr>
      <t>L'Unité :</t>
    </r>
  </si>
  <si>
    <r>
      <rPr>
        <i/>
        <sz val="10"/>
        <rFont val="Roboto Condensed Light"/>
      </rPr>
      <t xml:space="preserve">Ce prix comprend:
&gt; la réhabilitation ponctuelle par l'intermédiaire d'un robot multifonction (en dehors des travaux de manchettes, tophat et gainage):
&gt; l'amenée et le repli du matériel,
&gt; les travaux préparatoires avant intervention (passage caméra ; découpe d'éléments saillants, nettoyage du regard,...),
&gt; le test à l'air comprimé sous une pression minimale de 0.5 bar sous contrôle caméra,
&gt; la reprise de fissures, branchements pénétrants, fraisage des racines, graisses, dépôts, joints ou tout autre élément extérieur :injection de résine, traitement de fissures longitudinales ou transversales,.. 
&gt; les sujétions relatives au maintien de l'écoulement des eaux usées pendant les travaux afin de limiter les remontées d'eaux chez les abonnés 
&gt; la main d'oeuvre et toutes sujétions 
</t>
    </r>
    <r>
      <rPr>
        <sz val="10"/>
        <rFont val="Roboto Condensed Light"/>
      </rPr>
      <t xml:space="preserve">
</t>
    </r>
    <r>
      <rPr>
        <b/>
        <sz val="10"/>
        <rFont val="Roboto Condensed Light"/>
      </rPr>
      <t>La Demi Journée :</t>
    </r>
  </si>
  <si>
    <t>Longueur inférieur comprise entre 3 ml et 6ml - PVC, PVC Compact ou PP</t>
  </si>
  <si>
    <r>
      <rPr>
        <i/>
        <sz val="10"/>
        <rFont val="Roboto Condensed Light"/>
      </rPr>
      <t xml:space="preserve">Ce prix comprend:
&gt; le repérage de la canalisation,
&gt; les terrassements en terrain de toutes natures quelle que soit sa profondeur (y compris découpe enrobé, dépose bordure et remise en état à l'identique) ,
&gt; le dégagement et le découpage de la canalisation existante non amiantée,
&gt; les épuisements éventuels,
&gt; la fourniture et la mise en place du lit de pose en gravillons 4/6 au fond de la tranchée sur une épaisseur de 0,10 m et au-dessus de la canalisation sur une épaisseur de 0,15 m,
&gt; la fourniture et la pose de la canalisation quel que soit le diamètre,
&gt; la mise en place des joints d'étanchéité,
&gt; les raccords,
&gt; le remblayage de la tranchée sous chaussées, trottoirs et accotements avec des matériaux d'apport (Grave reconstituée humidifiée GNTB - 0/20) par couches de 0,20 m avec pilonnage,
&gt; les dispositifs de sécurité, les mesures nécessaires pour assurer la circulation ainsi que les accès aux propriétés riveraines,
&gt; la conservation des piquets et repères,
&gt; l'enlèvement et le transport des déblais en excédent dans une décharge appropriée,
&gt; les sujétions de croisement ou de longement des câbles, autres réseaux et ouvrages souterrains,
&gt; les sujétions relatives au maintien de l'écoulement des eaux usées pendant les travaux,
&gt; les essais mécaniques et hydrauliques, les épreuves,
&gt; la remise en état initial de la parcelle, la réfection définitive de la voirie à l'identique
&gt; la main d'oeuvre et toutes sujétions
 La dépose de réseau en amiante est à prévoir au chapitre concerné.
</t>
    </r>
    <r>
      <rPr>
        <sz val="10"/>
        <rFont val="Roboto Condensed Light"/>
      </rPr>
      <t xml:space="preserve">
</t>
    </r>
    <r>
      <rPr>
        <b/>
        <sz val="10"/>
        <rFont val="Roboto Condensed Light"/>
      </rPr>
      <t>L'Unité :</t>
    </r>
  </si>
  <si>
    <r>
      <rPr>
        <i/>
        <sz val="10"/>
        <rFont val="Roboto Condensed Light"/>
      </rPr>
      <t xml:space="preserve">Ce prix comprend:
&gt; le nettoyage, les sujétions relatives au maintien de l'écoulement des eaux usées pendant les travaux, la fourniture et la mise en oeuvre de béton et de produit d'étanchement et toutes sujétions. 
&gt; la main d'oeuvre et toutes sujétions
</t>
    </r>
    <r>
      <rPr>
        <sz val="10"/>
        <rFont val="Roboto Condensed Light"/>
      </rPr>
      <t xml:space="preserve">
</t>
    </r>
    <r>
      <rPr>
        <b/>
        <sz val="10"/>
        <rFont val="Roboto Condensed Light"/>
      </rPr>
      <t>L'Unité :</t>
    </r>
  </si>
  <si>
    <r>
      <rPr>
        <i/>
        <sz val="10"/>
        <rFont val="Roboto Condensed Light"/>
      </rPr>
      <t xml:space="preserve">Ce prix comprend:
&gt; les terrassements, les découpes de l'amiante si nécessaire (y compris traitement, raccords...)
&gt; la démolition du regard existant et l'évacuation en décharge agréee,
&gt; les sujétions relatives au maintien de l'écoulement des eaux usées pendant les travaux,
&gt; la fourniture et la pose d'un regard de visite étanche péfabriqué en polypropylène pour toute profondeur, y compris échelons scellés, joints, les cunettes, les étaiements, les épuisements quels soient les débits, le remblai en matériaux d'apport GNT 0/20, l'évacuation en décharge des déblais
&gt; les raccordements de collecteurs et branchements existants par manchon coulissant ou manchon multi-matériaux de type VPC de chez FUNKE,
&gt; le tampon fonte D400 de 102kg minimum, joint dans gorges usinées, marquage "Eaux Usées", de type Fondatel Arti 850 R 60
&gt; la main d'oeuvre et toutes sujétions
</t>
    </r>
    <r>
      <rPr>
        <b/>
        <sz val="10"/>
        <rFont val="Roboto Condensed Light"/>
      </rPr>
      <t>L'Unité :</t>
    </r>
  </si>
  <si>
    <r>
      <rPr>
        <i/>
        <sz val="10"/>
        <rFont val="Roboto Condensed Light"/>
      </rPr>
      <t xml:space="preserve">Ce prix comprend:
&gt; les terrassements, le dégagement des conduites, la fourniture et la pose de canalisation, d'une culotte, les joints d'étanchéité, le manchon inter-matériau ou raccord matériaux par piquage type Connex liner, les sujétions relatives au maintien de l'écoulement des eaux usées, le remblayage avec de la GNT B, les réfections provisoires et définitives et toutes sujétions. 
&gt; la main d'oeuvre et toutes sujétions
</t>
    </r>
    <r>
      <rPr>
        <sz val="10"/>
        <rFont val="Roboto Condensed Light"/>
      </rPr>
      <t xml:space="preserve">
</t>
    </r>
    <r>
      <rPr>
        <b/>
        <sz val="10"/>
        <rFont val="Roboto Condensed Light"/>
      </rPr>
      <t>L'Unité :</t>
    </r>
  </si>
  <si>
    <r>
      <rPr>
        <i/>
        <sz val="10"/>
        <rFont val="Roboto Condensed Light"/>
      </rPr>
      <t xml:space="preserve">Ce prix rémunère la fourniture et la pose de regard de branchement E.U. type tabouret monobloc à passage direct en PVC ou PP, cheminée de diam 250mm de couleur orange, la pose d'un bouchon femelle avec poignée, en limite de propriété publique/privée, de toute profondeur sur un branchement existant. Un écartement minimum de 5 cm sera maintenu entre le sommet de la cheminée et le regard de visite afin d’éviter le report de charge sur la boite. Le tampon dispose d’un marquage « eaux usées».
Tampon plein rond à embase ronde C250 de 36kg minimum, marquage EU, de type GE3522 de FONDATEL.
Ce prix comprend également:
&gt; le sciage soigné du revêtement,
&gt; les terrassements en déblai y compris évacuation,
&gt; la dépose et l'évacuation de l'ouvrage si existant,
&gt; l'évacuation vers une décharge agréée d'éventuels matériaux en amiante ciment évacués lors de la pose du tabouret,
&gt; le blindage éventuel,
&gt; le raccordement de part et d'autre du branchement existant quelque soit le diamètre, la longueur et la nature du branchement,
&gt; les manchons inter-matériaux de type VPC de chez FUNKE,
&gt; le remblaiement en GNTB 0/20, y compris le compactage soigné,
&gt; la main d'œuvre, le matériel et toutes sujétions,&gt; la main d'oeuvre et toutes sujétions
</t>
    </r>
    <r>
      <rPr>
        <sz val="10"/>
        <rFont val="Roboto Condensed Light"/>
      </rPr>
      <t xml:space="preserve">
</t>
    </r>
    <r>
      <rPr>
        <b/>
        <sz val="10"/>
        <rFont val="Roboto Condensed Light"/>
      </rPr>
      <t>L'Unité :</t>
    </r>
  </si>
  <si>
    <r>
      <rPr>
        <i/>
        <sz val="10"/>
        <rFont val="Roboto Condensed Light"/>
      </rPr>
      <t xml:space="preserve">Ce prix rémunère la réalisation d'un dossier des ouvrages exécutés suivant l'article R. 554-34 et comprenant :
&gt; le relevé géoréférencé (x, y, z) conformément au décret du 26 décembre 2000 susvisé, par un prestataire certifié
&gt; le relevé en génératrice supérieure de l'ouvrage ou du tronçon d'ouvrage si celui-ci est souterrain ou subaquatique, ou en génératrice inférieure pour un ouvrage ou tronçon d'ouvrage aérien
&gt; le levé des réseaux posés (adduction/distribution/transport et branchements) en (x,y,z) selon la classe de précision A avec précision du diamètre et de la nature de conduite posée y compris conduites de branchement
&gt; le levé des réseaux abandonnés avec précision du diamètre et de la nature de conduite abandonné
&gt; le levé des réseaux concessionnaires rencontrés,
&gt; le calepinage des nœuds et des pièces hydrauliques posées,
&gt; le levé du bord de chaussé et des émergences de réseaux (regard, chambres, bouches à clé) à proximité immédiate du projet,
&gt; le mode de mesure utilisé, direct ou indirect, le nombre et la localisation des relevés ainsi que la technologie employée sont déterminés de sorte à garantir la localisation du tronçon concerné dans la classe de précision A
&gt; liste d'informations obligatoire :
- Le nom du responsable de projet relatif au chantier concerné ;
- Le nom de l'entreprise ayant fourni le relevé final géoréférencé ;
- Le nom du prestataire certifié qui est intervenu pour le géoréférencement ;
- Le cas échéant, le nom du prestataire certifié ayant procédé à un relevé indirect par détection de l'ouvrage fouille fermée ;
- La date du relevé géoréférencé ;
- Le numéro de la déclaration de projet de travaux et celui de la déclaration d'intention de commencement de travaux ;
- La nature de l'ouvrage objet du relevé, au sens de l'article R. 554-2 du code de l'environnement ;
- La marque et le numéro de série de l'appareil de mesure ;
- L'incertitude maximale de la mesure (en différenciant, le cas échéant, les trois directions);
- Dans le cas de détection d'ouvrage fouille fermée, la technologie de mesure employée
&gt; l'intégration dans le SIG des travaux réalisé 
&gt; L'entreprise se rapprochera du service SIG pour l'intégration 
&gt;  le report des informations sur plan informatisé (AUTOCAD)
&gt;  la fourniture du dossier en TROIS exemplaires papier dont un reproductible
&gt;  un support informatique au format DWG.
</t>
    </r>
    <r>
      <rPr>
        <sz val="10"/>
        <rFont val="Roboto Condensed Light"/>
      </rPr>
      <t xml:space="preserve">
</t>
    </r>
    <r>
      <rPr>
        <b/>
        <sz val="10"/>
        <rFont val="Roboto Condensed Light"/>
      </rPr>
      <t>Le Forfait :</t>
    </r>
  </si>
  <si>
    <r>
      <rPr>
        <i/>
        <sz val="10"/>
        <rFont val="Roboto Condensed Light"/>
      </rPr>
      <t xml:space="preserve">Ce prix rémunère la réfection définitive de chaussée ou trottoir et comprend :
&gt; La fourniture et la mise en oeuvre de sable 0/2 sur 4cm d'épaisseur, la main d'oeuvre et toutes sujétions
&gt; toute mise à la côte nécessaire (tampons, BAC, ...)
</t>
    </r>
    <r>
      <rPr>
        <sz val="10"/>
        <rFont val="Roboto Condensed Light"/>
      </rPr>
      <t xml:space="preserve">
</t>
    </r>
    <r>
      <rPr>
        <b/>
        <sz val="10"/>
        <rFont val="Roboto Condensed Light"/>
      </rPr>
      <t xml:space="preserve">Le Mètre Carré : </t>
    </r>
  </si>
  <si>
    <r>
      <rPr>
        <i/>
        <sz val="10"/>
        <rFont val="Roboto Condensed Light"/>
      </rPr>
      <t xml:space="preserve">Ce prix rémunère la réfection définitive de chaussée ou trottoir et comprend :
&gt; La fourniture et la mise en oeuvre de béton désactivé sur 6cm, la main d'oeuvre et toutes sujétions
&gt; toute mise à la côte nécessaire (tampons, BAC, ...)
</t>
    </r>
    <r>
      <rPr>
        <sz val="10"/>
        <rFont val="Roboto Condensed Light"/>
      </rPr>
      <t xml:space="preserve">
</t>
    </r>
    <r>
      <rPr>
        <b/>
        <sz val="10"/>
        <rFont val="Roboto Condensed Light"/>
      </rPr>
      <t xml:space="preserve">Le Mètre Carré : </t>
    </r>
  </si>
  <si>
    <r>
      <rPr>
        <i/>
        <sz val="9"/>
        <rFont val="Roboto Condensed Light"/>
      </rPr>
      <t xml:space="preserve">Ce prix rémunère :
&gt; le découpage à la scie du revêtement,
&gt; la dépose et l'évacuation de tout revêtement de surface (gravier, bi-couche, enrobé, pavés, ...)
&gt; la dépose et repose de tout mobilier urbains (panneaux, bancs, poubelles, ...),
&gt; la fouille en terrain de toute nature, y compris la vase ou le rocher, à la profondeur nécessaire pour que, compte tenu de l'épaisseur des tuyaux et du lit de pose, le fil d'eau des canalisations soit aux altimétries fixées par les profils en long et vue en plan, avec tous les moyens nécessaire (main, mini-pelle, pelle, aspiratrice, ...)
&gt; le rejet sur berge, mise en dépôt provisoire des déblais réutilisables,
&gt; le dressement des parois, dressement et nivellement du fond de fouille, d'après les pentes indiquées au profil en long du projet,
&gt; le détournement ou l'épuisement des eaux pluviales, eaux usées ou d'infiltration de quelque provenance et importance qu'elles soient,
&gt; l'entretien du fond et des parois, avant la pose des tuyaux,
&gt; l'étaiement éventuel en vue d'assurer la sécurité du personnel conformément au fascicule 70-1 du CCTG,
&gt; le blindage nécessaire pour tout terassement supérieur à 1,30m de profondeur,
&gt; la protection mécanique ou le maintient mécanique des réseaux existants enterrés y compris la remise en place de grillage avertisseur adapté,
&gt; les dispositifs de sécurité, gardiennage, éclairage, mesures nécessaires pour assurer la circulation et les accès aux propriétés riveraines, conservation des piquets et repères,
&gt; l'évacuation des déblais non réutilisés,
&gt; la reconstruction des branchements ou ouvrages d'assainissement détruits lors du terrassement,
&gt; la fourniture et le fonctionnement de tous les matériels nécessaires à la sécurité du personnel,
&gt; la fourniture et la mise en place du lit de pose constitué de gravillon 10/20, de sable de concassage 0/2 ou 0/4 sur 0,10m
&gt; l'enrobage des canalisations jusqu'à 0,20m au-dessus de la génératrice supérieure. Sable de concassage 0/2, 0/4 ou graviers
&gt; le stockage temporaire des matériaux d'excavation, et la remise en œuvre de GNT 0/20 (ce prix tient compte du foisonnement du remblai de substitution et du déblai),
&gt; le chargement et le transport à pied d'œuvre,
&gt; la mise en œuvre, le compactage méthodique réalisé suivant les prescriptions du CCTP,
&gt; la remise en forme d'accotement, talus et fossés
&gt; la fourniture et le fonctionnement de tous les matériels nécessaires à la sécurité du personnel,
&gt; la main d'œuvre, le matériel et toutes sujétions,
</t>
    </r>
    <r>
      <rPr>
        <sz val="10"/>
        <rFont val="Roboto Condensed Light"/>
      </rPr>
      <t xml:space="preserve">
</t>
    </r>
    <r>
      <rPr>
        <b/>
        <sz val="10"/>
        <rFont val="Roboto Condensed Light"/>
      </rPr>
      <t>Le Mètre Linéaire :</t>
    </r>
  </si>
  <si>
    <r>
      <t xml:space="preserve">Ce prix rémunère la fourniture et la pose de regard de branchement E.U. type tabouret monobloc à 3 entrées et 1 sortie en PVC ou PP, cheminée de diam 315mm de couleur orange, la pose d'un bouchon femelle avec poignée, en limite de propriété publique/privée, de toute profondeur. Un écartement minimum de 5 cm sera maintenu entre le sommet de la cheminée et le regard de visite afin d’éviter le report de charge sur la boite. Le tampon dispose d’un marquage « eaux usées».
Tampon plein rond à embase ronde C250 de 36kg minimum, marquage EU, de type GE3522 de FONDATEL.
Ce prix comprend également:
&gt; le sciage soigné du revêtement,
&gt; les terrassements en déblai y compris évacuation,
&gt; l'évacuation vers une décharge agréée d'éventuels matériaux en amiante ciment évacués lors de la pose du tabouret,
&gt; le blindage éventuel,
&gt; le raccordement de part et d'autre du branchement existant quelque soit le diamètre, la longueur et la nature du branchement,
&gt; le bouchonnage des entrées non-utilisées,
&gt; les manchons inter-matériaux de type VPC de chez FUNKE,
&gt; le remblaiement en GNTB 0/20, y compris le compactage soigné.
</t>
    </r>
    <r>
      <rPr>
        <b/>
        <sz val="10"/>
        <rFont val="Roboto Condensed Light"/>
      </rPr>
      <t>L'Unité :</t>
    </r>
  </si>
  <si>
    <r>
      <t xml:space="preserve">Ce prix rémunère la fourniture et la pose d'un tabouret disconnecteur de branchement E.U. type tabouret monobloc de type Rodez de chez WAVIN, cheminée de diam 315mm de couleur orange, la pose d'un bouchon femelle avec poignée, en limite de propriété publique/privée, de toute profondeur. Un écartement minimum de 5 cm sera maintenu entre le sommet de la cheminée et le regard de visite afin d’éviter le report de charge sur la boite. Le tampon dispose d’un marquage « eaux usées».
Tampon plein rond à embase ronde C250 de 36kg minimum, marquage EU, de type GE3522 de FONDATEL.
Ce prix comprend également:
&gt; le sciage soigné du revêtement,
&gt; les terrassements en déblai y compris évacuation,
&gt; l'évacuation vers une décharge agréée d'éventuels matériaux en amiante ciment évacués lors de la pose du tabouret,
&gt; le blindage éventuel,
&gt; le raccordement de part et d'autre du branchement existant quelque soit le diamètre, la longueur et la nature du branchement,
&gt; les manchons inter-matériaux de type VPC de chez FUNKE,
&gt; le remblaiement en GNTB 0/20, y compris le compactage soigné,
&gt; la main d'œuvre, le matériel et toutes sujétions,
</t>
    </r>
    <r>
      <rPr>
        <b/>
        <sz val="10"/>
        <rFont val="Roboto Condensed Light"/>
      </rPr>
      <t>L'Unité :</t>
    </r>
  </si>
  <si>
    <t>Réfection définitive - Enrobés à chaud 0/10 sur 8cm</t>
  </si>
  <si>
    <t>Réfection définitive - Enrobés à chaud 0/10 sur 6cm</t>
  </si>
  <si>
    <t>Seules les cases vertes sont à compléter</t>
  </si>
  <si>
    <r>
      <rPr>
        <i/>
        <sz val="9"/>
        <rFont val="Roboto Condensed Light"/>
      </rPr>
      <t>Ce prix comprend:
&gt; l'ensemble des terrassements pour confection des puits d'accès et puits de tirage, aux dimensions nécessaires en terrains de toutes natures
&gt; la mise en place de la canalisation de tubage en PEHD et l'éclatement de la canalisation existante avec les moyens en matériel nécessaire y compris assemblage des éléments, les raccordements (la fourniture non comprise)
&gt; la continuité de service provisoire : fourniture et mise en place d'une canalisation aérienne en PEHD électrosoudable série 80 PN 12.5 bars y compris tous les raccordements nécessaires, les déposes et toutes sujétions
&gt; les mesures nécessaires pour assurer la circulation ainsi que les accès aux propriétés riveraines ,
&gt; la remise en état des lieux, les réfections de chaussée,
&gt; la stérilisation, le prélèvement et l'analyse, y compris le procès-verbal de réception hygiénique avant mise en service ; l'essai de pression,
&gt; la remise du plan de récolement des ouvrages exécutés et l'entretien pendant le délai de garantie.</t>
    </r>
    <r>
      <rPr>
        <sz val="10"/>
        <rFont val="Roboto Condensed Light"/>
      </rPr>
      <t xml:space="preserve">
</t>
    </r>
    <r>
      <rPr>
        <b/>
        <sz val="10"/>
        <rFont val="Roboto Condensed Light"/>
      </rPr>
      <t>Le Mètre Linéaire :</t>
    </r>
  </si>
  <si>
    <t>Travaux spéciaux :
Démolition / Dépose / Comblement - Aérien</t>
  </si>
  <si>
    <t>ITV préparatoire</t>
  </si>
  <si>
    <r>
      <t xml:space="preserve">Ce prix comprend:
&gt; l'amenée et le repli du matériel de curage,
&gt; toutes fournitures, main d'oeuvre et frais nécessaires au curage hydrodynamique d'une canalisation à réaliser préalablement à l'ITV, le nettoyage éventuel des regards.  Compris tous les frais de dépotage et de traitement des produits de curage en conformité avec la législation en vigueur,
&gt; l'amenée et le repli du matériel d'ITV,
&gt; la réalisation de l'ITV initiale et fourniture du rapport,
&gt; l'obturation des piquages des branchements,
&gt; les découpes/ ré- ouverture au niveau des branchements et les finitions du gainage au droit de chaque regard y compris l'étanchéité,
&gt; les sujétions relatives au maintien de l'écoulement des eaux usées pendant les travaux afin de limiter les remontées d'eaux chez les abonnés,
&gt; la main d'oeuvre et toutes sujétions 
</t>
    </r>
    <r>
      <rPr>
        <b/>
        <sz val="10"/>
        <rFont val="Roboto Condensed Light"/>
      </rPr>
      <t>Le Mètre Linéaire:</t>
    </r>
  </si>
  <si>
    <t>Chemisage continu d'une canalisation y compris hydrocurage, préparation du réseau et ré-ouverture des branchements- FEUTRE</t>
  </si>
  <si>
    <t>Chemisage continu d'une canalisation y compris hydrocurage, préparation du réseau et ré-ouverture des branchements - FIBRE DE VERRE</t>
  </si>
  <si>
    <r>
      <t xml:space="preserve">Ce prix comprend:
&gt; l'amenée et le repli du matériel de curage,
&gt; toutes fournitures, main d'oeuvre et frais nécessaires au curage hydrodynamique d'une canalisation à réaliser préalablement à la réhabilitation, le nettoyage éventuel des regards. Rénuméré au linéaire de canalisation à traiter, peu importe le nombre de curage nécessaire (avant ITV et avant gainage, ...). Compris tous les frais de dépotage et de traitement des produits de curage en conformité avec la législation en vigueur,
&gt; la réhabilitation ponctuelle par l'intermédiaire d'un robot multifonction (en dehors des travaux de manchettes, tophat et gainage):
&gt; l'amenée et le repli du matériel de préparation de réseau,
&gt; les travaux préparatoires avant intervention ( découpe d'éléments saillants, nettoyage du regard,...),
&gt; le test à l'air comprimé sous une pression minimale de 0.5 bar sous contrôle caméra,
&gt; la reprise de fissures, branchements pénétrants, fraisage des racines, graisses, dépôts, joints ou tout autre élément extérieur : injection de résine, traitement de fissures longitudinales ou transversales,.. 
&gt; les sujétions relatives au maintien de l'écoulement des eaux usées pendant les travaux afin de limiter les remontées d'eaux chez les riverains,
&gt; l'amenée et le repli du matériel de gainage,
&gt; la fourniture, la mise en oeuvre, le durcissement, la polymérisation du chemisage en feutre polyester et le découpage des extrémités,
&gt; la mise en oeuvre d'un pré-liner et d'un jean selon nécessité des travaux,
&gt; l'obturation des piquages des branchements,
&gt; les découpes/ ré- ouverture au niveau des branchements et les finitions du gainage au droit de chaque regard y compris l'étanchéité,
&gt; les sujétions relatives au maintien de l'écoulement des eaux usées pendant les travaux afin de limiter les remontées d'eaux chez les abonnés,
&gt; la main d'oeuvre et toutes sujétions 
</t>
    </r>
    <r>
      <rPr>
        <b/>
        <sz val="10"/>
        <rFont val="Roboto Condensed Light"/>
      </rPr>
      <t>Le Mètre Linéaire:</t>
    </r>
  </si>
  <si>
    <r>
      <t xml:space="preserve">Ce prix comprend:
&gt; l'amenée et le repli du matériel de curage,
&gt; toutes fournitures, main d'oeuvre et frais nécessaires au curage hydrodynamique d'une canalisation à réaliser préalablement à la réhabilitation, le nettoyage éventuel des regards. Rénuméré au linéaire de canalisation à traiter, peu importe le nombre de curage nécessaire (avant ITV et avant gainage, ...). Compris tous les frais de dépotage et de traitement des produits de curage en conformité avec la législation en vigueur,
&gt; la réhabilitation ponctuelle par l'intermédiaire d'un robot multifonction (en dehors des travaux de manchettes, tophat et gainage):
&gt; l'amenée et le repli du matériel de préparation de réseau,
&gt; les travaux préparatoires avant intervention ( découpe d'éléments saillants, nettoyage du regard,...),
&gt; le test à l'air comprimé sous une pression minimale de 0.5 bar sous contrôle caméra,
&gt; la reprise de fissures, branchements pénétrants, fraisage des racines, graisses, dépôts, joints ou tout autre élément extérieur : injection de résine, traitement de fissures longitudinales ou transversales,.. 
&gt; les sujétions relatives au maintien de l'écoulement des eaux usées pendant les travaux afin de limiter les remontées d'eaux chez les riverains,
&gt; l'amenée et le repli du matériel de gainage,
&gt; la fourniture, la mise en oeuvre, le durcissement, la polymérisation du chemisage en fibre de verre et le découpage des extrémités,
&gt; la mise en oeuvre d'un pré-liner et d'un jean selon nécessité des travaux,
&gt; l'obturation des piquages des branchements,
&gt; les découpes/ ré- ouverture au niveau des branchements et les finitions du gainage au droit de chaque regard y compris l'étanchéité,
&gt; les sujétions relatives au maintien de l'écoulement des eaux usées pendant les travaux afin de limiter les remontées d'eaux chez les abonnés,
&gt; la main d'oeuvre et toutes sujétions 
</t>
    </r>
    <r>
      <rPr>
        <b/>
        <sz val="10"/>
        <rFont val="Roboto Condensed Light"/>
      </rPr>
      <t>Le Mètre Linéaire:</t>
    </r>
  </si>
  <si>
    <t>b) 40,8/50 mm</t>
  </si>
  <si>
    <t>c) 51,4/63 mm</t>
  </si>
  <si>
    <t>d) 61,4/75 mm</t>
  </si>
  <si>
    <t>e) 73,6/90 mm</t>
  </si>
  <si>
    <t>f) 90/110 mm</t>
  </si>
  <si>
    <t>g) 102,2/125 mm</t>
  </si>
  <si>
    <t>h) 114,6/140 mm</t>
  </si>
  <si>
    <t>i) 130,8/160 mm</t>
  </si>
  <si>
    <t>j) 147,2/180 mm</t>
  </si>
  <si>
    <t>k) 163,6/200 mm</t>
  </si>
  <si>
    <t>a) citerneau enterré composite avec tampon 250kN réglable Fonte ou Composite 1 à 2 compteurs</t>
  </si>
  <si>
    <t>d) citerneau enterré compact avec tampon 250kN réglable Composite</t>
  </si>
  <si>
    <t>e) citerneau enterré béton avec tampon 250kN réglable Fonte</t>
  </si>
  <si>
    <t>f) coffret aérien mural calorifugé sur socle ou encastrable</t>
  </si>
  <si>
    <t>Regard PP Ø 600</t>
  </si>
  <si>
    <t>Divers 2</t>
  </si>
  <si>
    <t>Divers 1</t>
  </si>
  <si>
    <r>
      <rPr>
        <i/>
        <sz val="10"/>
        <rFont val="Roboto Condensed Light"/>
      </rPr>
      <t xml:space="preserve">?
</t>
    </r>
    <r>
      <rPr>
        <sz val="10"/>
        <rFont val="Roboto Condensed Light"/>
      </rPr>
      <t xml:space="preserve">
</t>
    </r>
    <r>
      <rPr>
        <b/>
        <sz val="10"/>
        <rFont val="Roboto Condensed Light"/>
      </rPr>
      <t>L'Unité :</t>
    </r>
  </si>
  <si>
    <t>=DQE!C514</t>
  </si>
  <si>
    <t>=DQE!C515</t>
  </si>
  <si>
    <t>Détail Quantitatif Estimatif</t>
  </si>
  <si>
    <t>Bordereau de Prix Unitaires</t>
  </si>
  <si>
    <t>Les cases vertes sont complétées automatiquement depuis les PU appliqués au DQE</t>
  </si>
  <si>
    <t>b) citerneau enterré composite avec tampon 250kN réglable Fonte ou Composite 3 à 5 compteurs</t>
  </si>
  <si>
    <t>c) citerneau enterré composite avec tampon 250kN réglable Fonte ou Composite 6 à 8 compteurs</t>
  </si>
  <si>
    <t>Démolition de regard ponctuellement et comblement</t>
  </si>
  <si>
    <t>2-22</t>
  </si>
  <si>
    <r>
      <rPr>
        <i/>
        <sz val="9"/>
        <rFont val="Roboto Condensed Light"/>
      </rPr>
      <t xml:space="preserve">Ce prix rémunère :
&gt; le découpage à la scie du revêtement,
&gt; la dépose et l'évacuation de tout revêtement de surface (gravier, bi-couche, enrobé, pavés, ...)
&gt; la dépose et repose de tout mobilier urbains (panneaux, bancs, poubelles, ...),
&gt; la fouille en terrain de toute nature, y compris la vase ou le rocher, à la profondeur nécessaire pour que, compte tenu de l'épaisseur des tuyaux et du lit de pose, le fil d'eau des canalisations soit aux altimétries fixées par les profils en long et vue en plan, avec tous les moyens nécessaire (main, mini-pelle, pelle, aspiratrice, ...)
&gt; le rejet sur berge, mise en dépôt provisoire des déblais réutilisables,
&gt; le dressement des parois, dressement et nivellement du fond de fouille, d'après les pentes indiquées au profil en long du projet,
&gt; le détournement ou l'épuisement des eaux pluviales, eaux usées ou d'infiltration de quelque provenance et importance qu'elles soient,
&gt; l'entretien du fond et des parois, avant la pose des tuyaux,
&gt; l'étaiement éventuel en vue d'assurer la sécurité du personnel conformément au fascicule 70-1 du CCTG,
&gt; le blindage nécessaire pour tout terassement supérieur à 1,30m de profondeur,
&gt; la protection mécanique ou le maintient mécanique des réseaux existants enterrés y compris la remise en place de grillage avertisseur adapté,
&gt; les dispositifs de sécurité, gardiennage, éclairage, mesures nécessaires pour assurer la circulation et les accès aux propriétés riveraines, conservation des piquets et repères,
&gt; l'évacuation des déblais non réutilisés,
&gt; la reconstruction des branchements ou ouvrages d'assainissement détruits lors du terrassement,
&gt; la fourniture et le fonctionnement de tous les matériels nécessaires à la sécurité du personnel,
&gt; la fourniture et la mise en place du lit de pose constitué de gravillon 10/20, de sable de concassage 0/2 ou 0/4 sur 0,10m
&gt; l'enrobage des canalisations jusqu'à 0,20m au-dessus de la génératrice supérieure. Sable de concassage 0/2, 0/4 ou graviers
&gt; le stockage temporaire des matériaux d'excavation, et la remise en œuvre de GNT 0/20 (ce prix tient compte du foisonnement du remblai de substitution et du déblai),
&gt; le chargement et le transport à pied d'œuvre,
&gt; la mise en œuvre, le compactage méthodique réalisé suivant les prescriptions du CCTP,
&gt; la remise en forme d'accotement, talus et fossés
&gt; la fourniture et le fonctionnement de tous les matériels nécessaires à la sécurité du personnel,
&gt; la main d'œuvre, le matériel et toutes sujétions,
</t>
    </r>
    <r>
      <rPr>
        <sz val="10"/>
        <rFont val="Roboto Condensed Light"/>
      </rPr>
      <t xml:space="preserve">
</t>
    </r>
    <r>
      <rPr>
        <b/>
        <sz val="10"/>
        <rFont val="Roboto Condensed Light"/>
      </rPr>
      <t>Le Mètre Linéaire</t>
    </r>
  </si>
  <si>
    <r>
      <rPr>
        <i/>
        <sz val="9"/>
        <rFont val="Roboto Condensed Light"/>
      </rPr>
      <t>Ce prix comprend:
&gt; le terrassement en terrain rocheux réalisé à l'aide d'explosif, outil pneumatique ou tout autre moyen mécanique peu importe la largeur de tranchée</t>
    </r>
    <r>
      <rPr>
        <sz val="10"/>
        <rFont val="Roboto Condensed Light"/>
      </rPr>
      <t xml:space="preserve">
</t>
    </r>
    <r>
      <rPr>
        <b/>
        <sz val="10"/>
        <rFont val="Roboto Condensed Light"/>
      </rPr>
      <t>Le Décimètre de profondeur :</t>
    </r>
  </si>
  <si>
    <t>Robinetterie</t>
  </si>
  <si>
    <r>
      <rPr>
        <i/>
        <sz val="9"/>
        <rFont val="Roboto Condensed Light"/>
      </rPr>
      <t xml:space="preserve">Ce prix rémunère :
&gt; le robinet avant compteur,
&gt; le clapet anti-retour et les purgeurs,
&gt; la nourrice,
&gt; toute main d’oeuvre et sujétions nécessaires.
</t>
    </r>
    <r>
      <rPr>
        <sz val="10"/>
        <rFont val="Roboto Condensed Light"/>
      </rPr>
      <t xml:space="preserve">
</t>
    </r>
    <r>
      <rPr>
        <b/>
        <sz val="10"/>
        <rFont val="Roboto Condensed Light"/>
      </rPr>
      <t>L'Unité :</t>
    </r>
  </si>
  <si>
    <t>Réfection provisoire - Bi-couche</t>
  </si>
  <si>
    <r>
      <rPr>
        <i/>
        <sz val="10"/>
        <rFont val="Roboto Condensed Light"/>
      </rPr>
      <t xml:space="preserve">Ce prix rémunère la réfection provisoire de chaussée ou trottoir et comprend :
&gt; le reprofilage (réglage et compactage si nécessaire) du niveau supérieur du remblai mis en place sur la largeur de la tranchée,
&gt; la mise en oeuvre d'un bi-couche (1kg d'émulsion de bitume à 70 % + 12 l/m² de gravillons 10/14 et 1,3 kg d'émulsion de bitume à 70 % + 6l/m² de gravillons 4/6 cylindrés avec débord de 20cm de part et d'autre de la tranchée,
&gt;  le cylindrage pour la réalisation d'un bi-couche suivant les prescriptions du gestionnaire de voirie (la surface devra régner avec le niveau existant de la chaussée)
&gt; toute mise à la côte nécessaire (tampons, BAC, ...)
</t>
    </r>
    <r>
      <rPr>
        <sz val="10"/>
        <rFont val="Roboto Condensed Light"/>
      </rPr>
      <t xml:space="preserve">
</t>
    </r>
    <r>
      <rPr>
        <b/>
        <sz val="10"/>
        <rFont val="Roboto Condensed Light"/>
      </rPr>
      <t xml:space="preserve">Le Mètre Carré : </t>
    </r>
  </si>
  <si>
    <t>Longueur inférieur ou égale à 3 ml - PVC, PVC Compact ou PP</t>
  </si>
  <si>
    <r>
      <rPr>
        <i/>
        <sz val="9"/>
        <rFont val="Roboto Condensed Light"/>
      </rPr>
      <t xml:space="preserve">Ce prix rémunère la construction de regard de visite, sur canalisations circulaires, en éléments préfabriqués y compris la cunette préfabriquée avec joints incorporés dans la paroi.
Ce prix comprend notamment, les déblais et évacuations à la décharge de l'entrepreneur en tous terrains, l'écoulement des eaux, les épuisements éventuels, comprenant :
&gt; l'exécution dans les règles de l'art des plages et cunettes si elles ne sont pas préfabriquées (l'entrepreneur devra justifier l'impossibilité de mettre des fonds de regard préfabriqués avec cunettes préfabriquées),
&gt;  les raccordements étanches de toutes les canalisations arrivant au regard (joints incorporés à la paroi du regard),
&gt;  la fourniture et la pose d'échelons et de crosse,
&gt;  la fourniture et le remblaiement et le compactage au droit du regard en GNT 0/20 B,
&gt; pour des regard PEHD, PP ou PRV, la fourniture et pose d'une dalle de réparation à démoulage différé étanche à la cheminée
&gt; les regards PP comprendront un boitier d'articulation pour déviation angulaire de 15°
&gt; la fourniture et la pose de tampon fonte D400 de 102kg minimum, joint dans gorges usinées, marquage "Eaux Usées", de type Fondatel Arti 850 R 60, y compris l'ancrage du tampon sur l'ouvrage béton,
&gt;  le nettoyage systématique de chaque regard en fin de chantier
&gt;  la mise à la cote de chaque regard en fin de chantier et toutes sujétions de mise en œuvre.
</t>
    </r>
    <r>
      <rPr>
        <sz val="10"/>
        <rFont val="Roboto Condensed Light"/>
      </rPr>
      <t xml:space="preserve">
</t>
    </r>
    <r>
      <rPr>
        <b/>
        <sz val="10"/>
        <rFont val="Roboto Condensed Light"/>
      </rPr>
      <t>L'Unité :</t>
    </r>
  </si>
  <si>
    <r>
      <rPr>
        <i/>
        <sz val="10"/>
        <rFont val="Roboto Condensed Light"/>
      </rPr>
      <t xml:space="preserve">Ce prix comprend:
&gt; les terrassements, le dégagement des conduites, la dépose de du piquage existant, de la culotte ou de regard borgne et son évacuation en décharge agrée, la fourniture et la pose de canalisation, d'une culotte, les joints d'étanchéité, le manchon multi-matériaux de type VPC de chez FUNKE, les sujétions relatives au maintien de l'écoulement des eaux usées, le remblayage avec de la GNT B, les réfections provisoires et définitives et toutes sujétions. 
&gt; la main d'oeuvre et toutes sujétions
</t>
    </r>
    <r>
      <rPr>
        <sz val="10"/>
        <rFont val="Roboto Condensed Light"/>
      </rPr>
      <t xml:space="preserve">
</t>
    </r>
    <r>
      <rPr>
        <b/>
        <sz val="10"/>
        <rFont val="Roboto Condensed Light"/>
      </rPr>
      <t>L'Unité :</t>
    </r>
  </si>
  <si>
    <t>Reprise de raccordement de canalisation de branchement existant sur collecteur existant (changement de culotte, remplacement d'un regard borgne), Ø intérieur équivalent à l'existant</t>
  </si>
  <si>
    <t>Fourniture et pose de fourreau TPC - Diam ext</t>
  </si>
  <si>
    <r>
      <rPr>
        <i/>
        <sz val="9"/>
        <rFont val="Roboto Condensed Light"/>
      </rPr>
      <t xml:space="preserve">Ce prix rémunère :
&gt; la fourniture et la pose en fond de fouille d'un TPC bleu
&gt; Toute main d’oeuvre et sujétions nécessaires
</t>
    </r>
    <r>
      <rPr>
        <sz val="10"/>
        <rFont val="Roboto Condensed Light"/>
      </rPr>
      <t xml:space="preserve">
</t>
    </r>
    <r>
      <rPr>
        <b/>
        <sz val="10"/>
        <rFont val="Roboto Condensed Light"/>
      </rPr>
      <t>Le Mètre Linéaire :</t>
    </r>
  </si>
  <si>
    <t>DIVERS</t>
  </si>
  <si>
    <t>Divers 3</t>
  </si>
  <si>
    <t>Divers 4</t>
  </si>
  <si>
    <t>Divers 5</t>
  </si>
  <si>
    <t>Divers 7</t>
  </si>
  <si>
    <r>
      <rPr>
        <i/>
        <sz val="10"/>
        <rFont val="Roboto Condensed Light"/>
      </rPr>
      <t xml:space="preserve">Ce prix comprend:
...
</t>
    </r>
    <r>
      <rPr>
        <sz val="10"/>
        <rFont val="Roboto Condensed Light"/>
      </rPr>
      <t xml:space="preserve">
</t>
    </r>
    <r>
      <rPr>
        <b/>
        <sz val="10"/>
        <rFont val="Roboto Condensed Light"/>
      </rPr>
      <t>L'Unité :</t>
    </r>
  </si>
  <si>
    <r>
      <rPr>
        <i/>
        <sz val="10"/>
        <rFont val="Roboto Condensed Light"/>
      </rPr>
      <t xml:space="preserve">Ce prix comprend:
...
</t>
    </r>
    <r>
      <rPr>
        <b/>
        <sz val="10"/>
        <rFont val="Roboto Condensed Light"/>
      </rPr>
      <t>L'Unité :</t>
    </r>
  </si>
  <si>
    <t>Divers 6</t>
  </si>
  <si>
    <t>i) 350 mm</t>
  </si>
  <si>
    <t>j) 400 mm</t>
  </si>
  <si>
    <t>k) 450 mm</t>
  </si>
  <si>
    <t>l) 500 mm</t>
  </si>
  <si>
    <t>c) 63 mm</t>
  </si>
  <si>
    <t>d) 75 mm</t>
  </si>
  <si>
    <t>e) 90 mm</t>
  </si>
  <si>
    <t>f) 110 mm</t>
  </si>
  <si>
    <t>g) 125 mm</t>
  </si>
  <si>
    <t>h) 140 mm</t>
  </si>
  <si>
    <t>i) 160 mm</t>
  </si>
  <si>
    <t>j) 180 mm</t>
  </si>
  <si>
    <t>k) 200 mm</t>
  </si>
  <si>
    <t>Contrôle de compactage</t>
  </si>
  <si>
    <t>ITV sur réseau neuf</t>
  </si>
  <si>
    <t>Essai pression des canalisations y compris branchements</t>
  </si>
  <si>
    <t>Essai pression des ouvrages de visite (regard, tabourets,…)</t>
  </si>
  <si>
    <r>
      <rPr>
        <i/>
        <sz val="10"/>
        <rFont val="Roboto Condensed Light"/>
      </rPr>
      <t xml:space="preserve">Ce prix rémunère les essais de compactage du remblai de la tranchée dans le cadre de la réception de chantier. Ils sont réalisés par essais pénétromètriques ou gammadensimétriques,
conformément au guide technique de remblayage des tranchées et de réfection des chaussées (SETRA - LCPC de Mai 1994) et à la norme NFP98-331.
En cas de contestation sur la valeur minimale, il sera procédé à des essais normalisés complémentaires. Les essais au pénétromètre seront effectués par un laboratoire spécialisé agréé par le Maître d'Œuvre et le Maître d'Ouvrage. La localisation de ces essais sera choisie par le Maître d'Œuvre.
Selon le Fascicule 70-1: 1 point tous les 50ml ou au moins 1 par tronçon + 1point tous les 2 dispositif d'accès + 1 point tous les 5 canalisations de branchement.
</t>
    </r>
    <r>
      <rPr>
        <sz val="10"/>
        <rFont val="Roboto Condensed Light"/>
      </rPr>
      <t xml:space="preserve">
</t>
    </r>
    <r>
      <rPr>
        <b/>
        <sz val="10"/>
        <rFont val="Roboto Condensed Light"/>
      </rPr>
      <t>L'Unité :</t>
    </r>
  </si>
  <si>
    <r>
      <rPr>
        <i/>
        <sz val="10"/>
        <rFont val="Roboto Condensed Light"/>
      </rPr>
      <t xml:space="preserve">Ce prix rémunère l'inspection télévisuelle conforme au Fascicule 70 dans le cadre de la réception de chantier.
Ces inspections et essais seront réalisés par une entreprise COFRAC compétente et certifiée préalablement à la réception des travaux.
Le résultats de ses essais et inspections seront transmis au maître d'oeuvre en 3 exemplaire papier et 1 exemplaire informatique.
L'ITV sera exécutée sur les conduites principales ainsi que sur les conduites de branchements peu importe le diamètre.
</t>
    </r>
    <r>
      <rPr>
        <sz val="10"/>
        <rFont val="Roboto Condensed Light"/>
      </rPr>
      <t xml:space="preserve">
</t>
    </r>
    <r>
      <rPr>
        <b/>
        <sz val="10"/>
        <rFont val="Roboto Condensed Light"/>
      </rPr>
      <t>Le Mètre Linéaire :</t>
    </r>
  </si>
  <si>
    <r>
      <rPr>
        <i/>
        <sz val="10"/>
        <rFont val="Roboto Condensed Light"/>
      </rPr>
      <t xml:space="preserve">Ce prix rémunère la réalisation des essais à l'air des réseaux EU et EP dans le cadre de la réception de chantier. Ils sont réalisés sur la conduite et les branchements
conformément à la norme NF EN 1610 et  peu importe le diamètre.
</t>
    </r>
    <r>
      <rPr>
        <sz val="10"/>
        <rFont val="Roboto Condensed Light"/>
      </rPr>
      <t xml:space="preserve">
</t>
    </r>
    <r>
      <rPr>
        <b/>
        <sz val="10"/>
        <rFont val="Roboto Condensed Light"/>
      </rPr>
      <t>Le Mètre Linéaire :</t>
    </r>
  </si>
  <si>
    <r>
      <rPr>
        <i/>
        <sz val="10"/>
        <rFont val="Roboto Condensed Light"/>
      </rPr>
      <t xml:space="preserve">Ce prix rémunère la réalisation des essais à l'air des réseaux EU et EP dans le cadre de la réception de chantier. Ils sont réalisés sur les ouvrages de visite (regard, tabourets, …)
conformément à la norme NF EN 1610 et  peu importe le diamètre.
</t>
    </r>
    <r>
      <rPr>
        <sz val="10"/>
        <rFont val="Roboto Condensed Light"/>
      </rPr>
      <t xml:space="preserve">
</t>
    </r>
    <r>
      <rPr>
        <b/>
        <sz val="10"/>
        <rFont val="Roboto Condensed Light"/>
      </rPr>
      <t>L'Unité :</t>
    </r>
  </si>
  <si>
    <r>
      <rPr>
        <i/>
        <sz val="9"/>
        <rFont val="Roboto Condensed Light"/>
      </rPr>
      <t xml:space="preserve">Ce prix rémunère :
&gt; la fourniture et pose du citerneau,
&gt; Le robinet d'arrêt en bronze avant compteur,
&gt; Le clapet norme N.F. "anti-pollution" (muni de deux purgeurs), laiton
&gt; Le changement des joints,
&gt; La pose des pattes de scellement, des colliers de fixation et toutes sujétions selon le modèle de citerneau,
&gt; La fourniture et pose du tampon série trottoir classe C 250 ajustable et inclinable
&gt; Les raccordements du PEHD sur les compteurs
&gt; Passage du TPC diam 50 depuis le citerneau (hors citerneau compact)
&gt; Toute main d’oeuvre et sujétions nécessaires
&gt; Type Modulaire avec etrié de chez Paragel pour les citerneaux de 1 à 2 compteurs - cadre et tampon C250 inclinable et réglable de 40 à 60mm
&gt; Type Multi-compteurs de chez Paragel pour les citerneaux de 2 à 8 compteurs - cadre et tampon C250 inclinable et réglable de 40 à 60mm
&gt; Type Compact de chez Paragel Open flexpour les citerneaux à encombrement réduit - cadre et tampon C250 inclinable et réglable de 63 à 79mm
</t>
    </r>
    <r>
      <rPr>
        <sz val="10"/>
        <rFont val="Roboto Condensed Light"/>
      </rPr>
      <t xml:space="preserve">
</t>
    </r>
    <r>
      <rPr>
        <b/>
        <sz val="10"/>
        <rFont val="Roboto Condensed Light"/>
      </rPr>
      <t>L'Unité :</t>
    </r>
  </si>
  <si>
    <t>Renouvellement des réseaux AEP
Commune de PLACE - Bourg</t>
  </si>
  <si>
    <t>Pose d'une canalisation provisoire "volante" rue de la Forge</t>
  </si>
  <si>
    <t>2-09</t>
  </si>
  <si>
    <t>2-08</t>
  </si>
  <si>
    <t>2-07</t>
  </si>
  <si>
    <t>2-06</t>
  </si>
  <si>
    <t>2-05</t>
  </si>
  <si>
    <t>2-04</t>
  </si>
  <si>
    <t>2-03</t>
  </si>
  <si>
    <t>2-02</t>
  </si>
  <si>
    <t>2-01</t>
  </si>
  <si>
    <t>1-05</t>
  </si>
  <si>
    <t>1-04</t>
  </si>
  <si>
    <t>1-03</t>
  </si>
  <si>
    <t>1-02</t>
  </si>
  <si>
    <t>1-01</t>
  </si>
  <si>
    <t>2-10</t>
  </si>
  <si>
    <t>2-11</t>
  </si>
  <si>
    <t>2-12</t>
  </si>
  <si>
    <t>2-13</t>
  </si>
  <si>
    <t>2-14</t>
  </si>
  <si>
    <t>2-15</t>
  </si>
  <si>
    <t>2-16</t>
  </si>
  <si>
    <t>2-17</t>
  </si>
  <si>
    <t>2-18</t>
  </si>
  <si>
    <t>2-19</t>
  </si>
  <si>
    <t>2-20</t>
  </si>
  <si>
    <t>2-21</t>
  </si>
  <si>
    <t>2-23</t>
  </si>
  <si>
    <t>3-01</t>
  </si>
  <si>
    <t>3-02</t>
  </si>
  <si>
    <t>3-03</t>
  </si>
  <si>
    <t>3-04</t>
  </si>
  <si>
    <t>3-05</t>
  </si>
  <si>
    <t>3-06</t>
  </si>
  <si>
    <t>4-01</t>
  </si>
  <si>
    <t>4-02</t>
  </si>
  <si>
    <r>
      <rPr>
        <i/>
        <sz val="10"/>
        <rFont val="Roboto Condensed Light"/>
      </rPr>
      <t xml:space="preserve">Ce prix rémunère, pour un regard ponctuel, sans dépose de collecteur :
&gt; les terrassements nécessaire,
&gt; la démolition de la bouche incendie,
&gt; le comblement en matériaux d'apport adapté, la remise en état des chaussées ou parcelles et des signalisations sur la chaussée
&gt; toute main d’oeuvre et sujétions nécessaires.
</t>
    </r>
    <r>
      <rPr>
        <sz val="10"/>
        <rFont val="Roboto Condensed Light"/>
      </rPr>
      <t xml:space="preserve">
</t>
    </r>
    <r>
      <rPr>
        <b/>
        <sz val="10"/>
        <rFont val="Roboto Condensed Light"/>
      </rPr>
      <t>L'Unité :</t>
    </r>
  </si>
  <si>
    <t>Dépose de bouche incendie</t>
  </si>
  <si>
    <t>Réfection définitive de chainettes pavées</t>
  </si>
  <si>
    <r>
      <rPr>
        <i/>
        <sz val="10"/>
        <rFont val="Roboto Condensed Light"/>
      </rPr>
      <t xml:space="preserve">Ce prix rémunère la réfection définitive de chainettes pavéesr et comprend :
&gt; La dépose des pavés, des dalles ou du carrelage, le nettoyage des éléments, la repose des éléments, la fourniture et la mise en oeuvre, la fourniture éventuelle de nouveaux matériaux, le calage, main d'oeuvre et toutes sujétions
&gt; toute mise à la côte nécessaire (tampons, BAC, ...)
</t>
    </r>
    <r>
      <rPr>
        <sz val="10"/>
        <rFont val="Roboto Condensed Light"/>
      </rPr>
      <t xml:space="preserve">
</t>
    </r>
    <r>
      <rPr>
        <b/>
        <sz val="10"/>
        <rFont val="Roboto Condensed Light"/>
      </rPr>
      <t xml:space="preserve">Le Mètre Carré : </t>
    </r>
  </si>
  <si>
    <r>
      <rPr>
        <i/>
        <sz val="9"/>
        <rFont val="Roboto Condensed Light"/>
      </rPr>
      <t xml:space="preserve">Ce prix rémunère, forfaitairement, l'installation de chantier, comprenant :
&gt; l'amené et le repli du matériel, les frais d'installation de chantier,
&gt; les panneaux de renseignement de l'entreprise,
&gt; les aménagements des terrains et la réalisation des accès au chantier
&gt; la fourniture et les frais d'installation des ateliers, des entrepôts, des bureaux, des aires de stockage, des engins de levage et de manutention, et de tout le matériel, nécessaire à l'exécution des travaux tels que camions, grue, etc...
&gt; les branchements aux réseaux divers et les consommations d'eau, d'électricité, de téléphone, etc...
&gt; les frais nécessaires à l'assainissement de la base de vie,
&gt; les frais de nettoyage et d'entretien pendant toute la durée des travaux de l'ensemble des installations, y compris des accès,
&gt; les clôtures des installations de la base de vie quelques soient leurs longueurs, ainsi que les barrières de chantiers,
&gt; la signalisation de chantier, la déviation si nécessaire,
&gt; les frais de gardiennage, de signalisation et de balisage des installations,
&gt; l'enlèvement en fin de chantier ou en cours de chantier pour les installations partielles de tout le matériel, des matériaux en excédent et la remise en état des lieux,
&gt; la location des baraques nécessaires au personnel de l'entreprise,
&gt; la dépose et repose du mobilier urbain
&gt; toute signalisation temporaire de chantier en concertation avec les services publics (panneaux, feux tricolores, séparateurs de voie, ...)
</t>
    </r>
    <r>
      <rPr>
        <b/>
        <i/>
        <sz val="9"/>
        <rFont val="Roboto Condensed Light"/>
      </rPr>
      <t xml:space="preserve">Il ne sera compté qu'une seule installation par site , même en cas d'interruption du chantier.
Elle sera réglée à 60% lors de l'amenée et 40% au repli.
Ce montant ne peut excéder 5% de la globalité du marché.
</t>
    </r>
    <r>
      <rPr>
        <sz val="10"/>
        <rFont val="Roboto Condensed Light"/>
      </rPr>
      <t xml:space="preserve">
</t>
    </r>
    <r>
      <rPr>
        <b/>
        <sz val="10"/>
        <rFont val="Roboto Condensed Light"/>
      </rPr>
      <t>Le Forfait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</si>
</sst>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1]_-;\-* #,##0.00\ [$€-1]_-;_-* &quot;-&quot;??\ [$€-1]_-;_-@_-"/>
    <numFmt numFmtId="165" formatCode="_-* #,##0.00\ [$€-1]_-;\-* #,##0.00\ [$€-1]_-;_-* &quot;-&quot;??\ [$€-1]_-"/>
    <numFmt numFmtId="166" formatCode="#,##0.00&quot;  &quot;"/>
  </numFmts>
  <fonts count="23" x14ac:knownFonts="1">
    <font>
      <sz val="11"/>
      <color theme="1"/>
      <name val="Calibri"/>
      <family val="2"/>
      <scheme val="minor"/>
    </font>
    <font>
      <sz val="10"/>
      <name val="Arial"/>
      <family val="2"/>
    </font>
    <font>
      <sz val="8"/>
      <name val="Calibri"/>
      <family val="2"/>
      <scheme val="minor"/>
    </font>
    <font>
      <b/>
      <sz val="10"/>
      <name val="Roboto Condensed"/>
    </font>
    <font>
      <sz val="10"/>
      <name val="Roboto Condensed Light"/>
    </font>
    <font>
      <b/>
      <sz val="12"/>
      <name val="Roboto Condensed"/>
    </font>
    <font>
      <i/>
      <u/>
      <sz val="11"/>
      <name val="Roboto Condensed Light"/>
    </font>
    <font>
      <sz val="11"/>
      <name val="Calibri"/>
      <family val="2"/>
      <scheme val="minor"/>
    </font>
    <font>
      <vertAlign val="superscript"/>
      <sz val="10"/>
      <name val="Roboto Condensed Light"/>
    </font>
    <font>
      <b/>
      <sz val="10"/>
      <name val="Roboto Condensed Light"/>
    </font>
    <font>
      <u/>
      <sz val="10"/>
      <name val="Roboto Condensed Light"/>
    </font>
    <font>
      <sz val="11"/>
      <name val="Roboto Condensed Light"/>
    </font>
    <font>
      <b/>
      <sz val="11"/>
      <name val="Roboto Condensed"/>
    </font>
    <font>
      <b/>
      <u/>
      <sz val="11"/>
      <name val="Roboto Condensed"/>
    </font>
    <font>
      <sz val="9"/>
      <name val="Roboto Condensed Light"/>
    </font>
    <font>
      <sz val="9"/>
      <color rgb="FFFF0000"/>
      <name val="Roboto Condensed Light"/>
    </font>
    <font>
      <sz val="9"/>
      <color rgb="FF0070C0"/>
      <name val="Roboto Condensed Light"/>
    </font>
    <font>
      <i/>
      <sz val="9"/>
      <name val="Roboto Condensed Light"/>
    </font>
    <font>
      <b/>
      <i/>
      <sz val="9"/>
      <name val="Roboto Condensed Light"/>
    </font>
    <font>
      <sz val="11"/>
      <color rgb="FFFF0000"/>
      <name val="Calibri"/>
      <family val="2"/>
      <scheme val="minor"/>
    </font>
    <font>
      <i/>
      <sz val="10"/>
      <name val="Roboto Condensed Light"/>
    </font>
    <font>
      <b/>
      <u/>
      <sz val="10"/>
      <name val="Roboto Condensed Light"/>
    </font>
    <font>
      <sz val="10"/>
      <name val="Roboto Condensed"/>
    </font>
  </fonts>
  <fills count="11">
    <fill>
      <patternFill patternType="none"/>
    </fill>
    <fill>
      <patternFill patternType="gray125"/>
    </fill>
    <fill>
      <patternFill patternType="solid">
        <fgColor theme="0" tint="-0.14999847407452621"/>
        <bgColor indexed="64"/>
      </patternFill>
    </fill>
    <fill>
      <patternFill patternType="solid">
        <fgColor rgb="FFBDDD9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rgb="FFFFFAEB"/>
        <bgColor indexed="64"/>
      </patternFill>
    </fill>
    <fill>
      <patternFill patternType="solid">
        <fgColor theme="7" tint="0.79998168889431442"/>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medium">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diagonal/>
    </border>
    <border>
      <left style="thin">
        <color indexed="64"/>
      </left>
      <right style="thin">
        <color indexed="64"/>
      </right>
      <top style="dashed">
        <color indexed="64"/>
      </top>
      <bottom style="dashed">
        <color indexed="64"/>
      </bottom>
      <diagonal/>
    </border>
  </borders>
  <cellStyleXfs count="3">
    <xf numFmtId="0" fontId="0" fillId="0" borderId="0"/>
    <xf numFmtId="165" fontId="1" fillId="0" borderId="0" applyFont="0" applyFill="0" applyBorder="0" applyAlignment="0" applyProtection="0"/>
    <xf numFmtId="0" fontId="1" fillId="0" borderId="0"/>
  </cellStyleXfs>
  <cellXfs count="183">
    <xf numFmtId="0" fontId="0" fillId="0" borderId="0" xfId="0"/>
    <xf numFmtId="49" fontId="3" fillId="0" borderId="13" xfId="0" applyNumberFormat="1" applyFont="1" applyBorder="1" applyAlignment="1">
      <alignment horizontal="center" vertical="center" wrapText="1"/>
    </xf>
    <xf numFmtId="0" fontId="3" fillId="0" borderId="12"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2" borderId="9" xfId="0" applyFont="1" applyFill="1" applyBorder="1" applyAlignment="1">
      <alignment horizontal="center" vertical="center"/>
    </xf>
    <xf numFmtId="0" fontId="3" fillId="2" borderId="14" xfId="0" applyFont="1" applyFill="1" applyBorder="1" applyAlignment="1">
      <alignment horizontal="center" vertical="center" wrapText="1"/>
    </xf>
    <xf numFmtId="0" fontId="3" fillId="2" borderId="7" xfId="0" applyFont="1" applyFill="1" applyBorder="1" applyAlignment="1">
      <alignment horizontal="center"/>
    </xf>
    <xf numFmtId="166" fontId="3" fillId="2" borderId="8" xfId="0" applyNumberFormat="1" applyFont="1" applyFill="1" applyBorder="1" applyAlignment="1" applyProtection="1">
      <alignment horizontal="center"/>
      <protection locked="0"/>
    </xf>
    <xf numFmtId="4" fontId="3" fillId="2" borderId="9" xfId="0" applyNumberFormat="1" applyFont="1" applyFill="1" applyBorder="1" applyAlignment="1">
      <alignment horizontal="center" vertical="center"/>
    </xf>
    <xf numFmtId="44" fontId="3" fillId="2" borderId="14" xfId="1" applyNumberFormat="1" applyFont="1" applyFill="1" applyBorder="1" applyAlignment="1">
      <alignment horizontal="center" vertical="center"/>
    </xf>
    <xf numFmtId="49" fontId="4" fillId="0" borderId="16" xfId="0" applyNumberFormat="1" applyFont="1" applyBorder="1" applyAlignment="1">
      <alignment horizontal="center" vertical="center"/>
    </xf>
    <xf numFmtId="0" fontId="4" fillId="0" borderId="17" xfId="0" applyFont="1" applyBorder="1" applyAlignment="1">
      <alignment vertical="center"/>
    </xf>
    <xf numFmtId="0" fontId="4" fillId="0" borderId="18" xfId="0" applyFont="1" applyBorder="1" applyAlignment="1">
      <alignment horizontal="center" vertical="center"/>
    </xf>
    <xf numFmtId="4" fontId="4" fillId="2" borderId="20" xfId="0" applyNumberFormat="1" applyFont="1" applyFill="1" applyBorder="1" applyAlignment="1">
      <alignment horizontal="center" vertical="center"/>
    </xf>
    <xf numFmtId="44" fontId="4" fillId="2" borderId="21" xfId="1" applyNumberFormat="1" applyFont="1" applyFill="1" applyBorder="1" applyAlignment="1">
      <alignment horizontal="center" vertical="center"/>
    </xf>
    <xf numFmtId="0" fontId="4" fillId="0" borderId="17" xfId="0" applyFont="1" applyBorder="1" applyAlignment="1">
      <alignment vertical="center" wrapText="1"/>
    </xf>
    <xf numFmtId="0" fontId="3" fillId="2" borderId="1"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4" xfId="0" applyFont="1" applyFill="1" applyBorder="1" applyAlignment="1">
      <alignment horizontal="center" vertical="center"/>
    </xf>
    <xf numFmtId="4" fontId="4" fillId="0" borderId="20" xfId="0" applyNumberFormat="1" applyFont="1" applyBorder="1" applyAlignment="1">
      <alignment horizontal="center" vertical="center"/>
    </xf>
    <xf numFmtId="44" fontId="4" fillId="0" borderId="21" xfId="1" applyNumberFormat="1" applyFont="1" applyFill="1" applyBorder="1" applyAlignment="1">
      <alignment horizontal="center" vertical="center"/>
    </xf>
    <xf numFmtId="0" fontId="4" fillId="0" borderId="0" xfId="0" applyFont="1" applyAlignment="1">
      <alignment vertical="center"/>
    </xf>
    <xf numFmtId="0" fontId="7" fillId="0" borderId="0" xfId="0" applyFont="1"/>
    <xf numFmtId="44" fontId="7" fillId="0" borderId="0" xfId="0" applyNumberFormat="1" applyFont="1"/>
    <xf numFmtId="0" fontId="9" fillId="0" borderId="17" xfId="0" applyFont="1" applyBorder="1" applyAlignment="1">
      <alignment vertical="center"/>
    </xf>
    <xf numFmtId="0" fontId="9" fillId="0" borderId="17" xfId="0" applyFont="1" applyBorder="1" applyAlignment="1">
      <alignment vertical="center" wrapText="1"/>
    </xf>
    <xf numFmtId="0" fontId="10" fillId="0" borderId="17" xfId="0" applyFont="1" applyBorder="1" applyAlignment="1">
      <alignment vertical="center" wrapText="1"/>
    </xf>
    <xf numFmtId="0" fontId="10" fillId="0" borderId="17" xfId="0" applyFont="1" applyBorder="1" applyAlignment="1">
      <alignment vertical="center"/>
    </xf>
    <xf numFmtId="164" fontId="4" fillId="3" borderId="19" xfId="0" applyNumberFormat="1" applyFont="1" applyFill="1" applyBorder="1" applyAlignment="1" applyProtection="1">
      <alignment horizontal="center" vertical="center"/>
      <protection locked="0"/>
    </xf>
    <xf numFmtId="164" fontId="4" fillId="0" borderId="19" xfId="0" applyNumberFormat="1" applyFont="1" applyBorder="1" applyAlignment="1" applyProtection="1">
      <alignment horizontal="center" vertical="center"/>
      <protection locked="0"/>
    </xf>
    <xf numFmtId="0" fontId="7" fillId="0" borderId="0" xfId="0" applyFont="1" applyAlignment="1">
      <alignment horizontal="center"/>
    </xf>
    <xf numFmtId="0" fontId="3" fillId="4" borderId="12" xfId="0" applyFont="1" applyFill="1" applyBorder="1" applyAlignment="1">
      <alignment horizontal="right" vertical="center"/>
    </xf>
    <xf numFmtId="0" fontId="3" fillId="4" borderId="12" xfId="0" applyFont="1" applyFill="1" applyBorder="1" applyAlignment="1">
      <alignment vertical="center"/>
    </xf>
    <xf numFmtId="0" fontId="3" fillId="4" borderId="27" xfId="0" applyFont="1" applyFill="1" applyBorder="1" applyAlignment="1">
      <alignment horizontal="center" vertical="center"/>
    </xf>
    <xf numFmtId="44" fontId="3" fillId="4" borderId="27" xfId="0" applyNumberFormat="1" applyFont="1" applyFill="1" applyBorder="1" applyAlignment="1">
      <alignment vertical="center"/>
    </xf>
    <xf numFmtId="49" fontId="3" fillId="0" borderId="12" xfId="0" applyNumberFormat="1" applyFont="1" applyBorder="1" applyAlignment="1">
      <alignment horizontal="center" vertical="center"/>
    </xf>
    <xf numFmtId="0" fontId="3" fillId="0" borderId="12" xfId="0" applyFont="1" applyBorder="1" applyAlignment="1">
      <alignment horizontal="right" vertical="center"/>
    </xf>
    <xf numFmtId="0" fontId="3" fillId="0" borderId="12" xfId="0" applyFont="1" applyBorder="1" applyAlignment="1">
      <alignment vertical="center"/>
    </xf>
    <xf numFmtId="44" fontId="3" fillId="0" borderId="12" xfId="0" applyNumberFormat="1" applyFont="1" applyBorder="1" applyAlignment="1">
      <alignment vertical="center"/>
    </xf>
    <xf numFmtId="49" fontId="4" fillId="0" borderId="28" xfId="0" applyNumberFormat="1" applyFont="1" applyBorder="1" applyAlignment="1">
      <alignment horizontal="center" vertical="center"/>
    </xf>
    <xf numFmtId="0" fontId="4" fillId="0" borderId="30" xfId="0" applyFont="1" applyBorder="1" applyAlignment="1">
      <alignment horizontal="center" vertical="center"/>
    </xf>
    <xf numFmtId="164" fontId="4" fillId="3" borderId="31" xfId="0" applyNumberFormat="1" applyFont="1" applyFill="1" applyBorder="1" applyAlignment="1" applyProtection="1">
      <alignment horizontal="center" vertical="center"/>
      <protection locked="0"/>
    </xf>
    <xf numFmtId="4" fontId="4" fillId="0" borderId="25" xfId="0" applyNumberFormat="1" applyFont="1" applyBorder="1" applyAlignment="1">
      <alignment horizontal="center" vertical="center"/>
    </xf>
    <xf numFmtId="44" fontId="4" fillId="0" borderId="11" xfId="1" applyNumberFormat="1" applyFont="1" applyFill="1" applyBorder="1" applyAlignment="1">
      <alignment horizontal="center" vertical="center"/>
    </xf>
    <xf numFmtId="49" fontId="3" fillId="4" borderId="23" xfId="0" applyNumberFormat="1" applyFont="1" applyFill="1" applyBorder="1" applyAlignment="1">
      <alignment horizontal="center" vertical="center"/>
    </xf>
    <xf numFmtId="0" fontId="3" fillId="4" borderId="23" xfId="0" applyFont="1" applyFill="1" applyBorder="1" applyAlignment="1">
      <alignment vertical="center"/>
    </xf>
    <xf numFmtId="49" fontId="3" fillId="0" borderId="2" xfId="0" applyNumberFormat="1" applyFont="1" applyBorder="1" applyAlignment="1">
      <alignment horizontal="center" vertical="center"/>
    </xf>
    <xf numFmtId="0" fontId="3" fillId="0" borderId="2" xfId="0" applyFont="1" applyBorder="1" applyAlignment="1">
      <alignment horizontal="right" vertical="center"/>
    </xf>
    <xf numFmtId="0" fontId="3" fillId="0" borderId="2" xfId="0" applyFont="1" applyBorder="1" applyAlignment="1">
      <alignment vertical="center"/>
    </xf>
    <xf numFmtId="0" fontId="3" fillId="0" borderId="2" xfId="0" applyFont="1" applyBorder="1" applyAlignment="1">
      <alignment horizontal="center" vertical="center"/>
    </xf>
    <xf numFmtId="0" fontId="12" fillId="2" borderId="13" xfId="0" applyFont="1" applyFill="1" applyBorder="1" applyAlignment="1">
      <alignment horizontal="center" vertical="center"/>
    </xf>
    <xf numFmtId="0" fontId="13" fillId="2" borderId="15" xfId="0" applyFont="1" applyFill="1" applyBorder="1" applyAlignment="1">
      <alignment vertical="center"/>
    </xf>
    <xf numFmtId="0" fontId="13" fillId="2" borderId="15" xfId="0" applyFont="1" applyFill="1" applyBorder="1" applyAlignment="1">
      <alignment vertical="center" wrapText="1"/>
    </xf>
    <xf numFmtId="0" fontId="14" fillId="0" borderId="0" xfId="0" applyFont="1" applyAlignment="1">
      <alignment horizontal="center" vertical="center"/>
    </xf>
    <xf numFmtId="49" fontId="4" fillId="0" borderId="0" xfId="0" applyNumberFormat="1" applyFont="1"/>
    <xf numFmtId="49" fontId="4" fillId="0" borderId="24" xfId="0" applyNumberFormat="1" applyFont="1" applyBorder="1"/>
    <xf numFmtId="0" fontId="15" fillId="0" borderId="0" xfId="0" applyFont="1" applyAlignment="1">
      <alignment horizontal="center" vertical="center"/>
    </xf>
    <xf numFmtId="0" fontId="16" fillId="0" borderId="0" xfId="0" applyFont="1" applyAlignment="1">
      <alignment horizontal="center" vertical="center"/>
    </xf>
    <xf numFmtId="49" fontId="4" fillId="9" borderId="16" xfId="0" applyNumberFormat="1" applyFont="1" applyFill="1" applyBorder="1" applyAlignment="1">
      <alignment horizontal="center" vertical="center"/>
    </xf>
    <xf numFmtId="0" fontId="9" fillId="9" borderId="17" xfId="0" applyFont="1" applyFill="1" applyBorder="1" applyAlignment="1">
      <alignment vertical="center" wrapText="1"/>
    </xf>
    <xf numFmtId="0" fontId="4" fillId="9" borderId="18" xfId="0" applyFont="1" applyFill="1" applyBorder="1" applyAlignment="1">
      <alignment horizontal="center" vertical="center"/>
    </xf>
    <xf numFmtId="164" fontId="4" fillId="9" borderId="19" xfId="0" applyNumberFormat="1" applyFont="1" applyFill="1" applyBorder="1" applyAlignment="1" applyProtection="1">
      <alignment horizontal="center" vertical="center"/>
      <protection locked="0"/>
    </xf>
    <xf numFmtId="4" fontId="4" fillId="9" borderId="20" xfId="0" applyNumberFormat="1" applyFont="1" applyFill="1" applyBorder="1" applyAlignment="1">
      <alignment horizontal="center" vertical="center"/>
    </xf>
    <xf numFmtId="44" fontId="4" fillId="9" borderId="21" xfId="1" applyNumberFormat="1" applyFont="1" applyFill="1" applyBorder="1" applyAlignment="1">
      <alignment horizontal="center" vertical="center"/>
    </xf>
    <xf numFmtId="0" fontId="9" fillId="9" borderId="17" xfId="0" applyFont="1" applyFill="1" applyBorder="1" applyAlignment="1">
      <alignment vertical="center"/>
    </xf>
    <xf numFmtId="0" fontId="3" fillId="4" borderId="1" xfId="0" applyFont="1" applyFill="1" applyBorder="1" applyAlignment="1">
      <alignment horizontal="center" vertical="center"/>
    </xf>
    <xf numFmtId="44" fontId="3" fillId="4" borderId="26" xfId="1" applyNumberFormat="1" applyFont="1" applyFill="1" applyBorder="1" applyAlignment="1">
      <alignment horizontal="center" vertical="center"/>
    </xf>
    <xf numFmtId="0" fontId="3" fillId="4" borderId="10" xfId="0" applyFont="1" applyFill="1" applyBorder="1" applyAlignment="1">
      <alignment horizontal="center" vertical="center"/>
    </xf>
    <xf numFmtId="44" fontId="3" fillId="4" borderId="11" xfId="1" applyNumberFormat="1" applyFont="1" applyFill="1" applyBorder="1" applyAlignment="1">
      <alignment horizontal="center" vertical="center"/>
    </xf>
    <xf numFmtId="0" fontId="3" fillId="4" borderId="4" xfId="0" applyFont="1" applyFill="1" applyBorder="1" applyAlignment="1">
      <alignment horizontal="center" vertical="center"/>
    </xf>
    <xf numFmtId="44" fontId="3" fillId="4" borderId="22" xfId="1" applyNumberFormat="1" applyFont="1" applyFill="1" applyBorder="1" applyAlignment="1">
      <alignment horizontal="center" vertical="center"/>
    </xf>
    <xf numFmtId="0" fontId="4" fillId="0" borderId="18" xfId="0" applyFont="1" applyBorder="1" applyAlignment="1">
      <alignment horizontal="center"/>
    </xf>
    <xf numFmtId="0" fontId="3" fillId="0" borderId="12" xfId="0" applyFont="1" applyBorder="1" applyAlignment="1">
      <alignment horizontal="center"/>
    </xf>
    <xf numFmtId="0" fontId="3" fillId="0" borderId="2" xfId="0" applyFont="1" applyBorder="1" applyAlignment="1">
      <alignment horizontal="center"/>
    </xf>
    <xf numFmtId="49" fontId="4" fillId="0" borderId="0" xfId="0" applyNumberFormat="1" applyFont="1" applyAlignment="1">
      <alignment horizontal="center"/>
    </xf>
    <xf numFmtId="0" fontId="4" fillId="0" borderId="33" xfId="0" applyFont="1" applyBorder="1" applyAlignment="1">
      <alignment vertical="center" wrapText="1"/>
    </xf>
    <xf numFmtId="0" fontId="4" fillId="0" borderId="34" xfId="0" applyFont="1" applyBorder="1" applyAlignment="1">
      <alignment horizontal="center"/>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vertical="center" wrapText="1"/>
    </xf>
    <xf numFmtId="0" fontId="19" fillId="0" borderId="0" xfId="0" applyFont="1"/>
    <xf numFmtId="0" fontId="9" fillId="5" borderId="29" xfId="0" applyFont="1" applyFill="1" applyBorder="1" applyAlignment="1">
      <alignment vertical="center" wrapText="1"/>
    </xf>
    <xf numFmtId="0" fontId="9" fillId="5" borderId="37" xfId="0" applyFont="1" applyFill="1" applyBorder="1" applyAlignment="1">
      <alignment vertical="center"/>
    </xf>
    <xf numFmtId="0" fontId="9" fillId="5" borderId="36" xfId="0" applyFont="1" applyFill="1" applyBorder="1" applyAlignment="1">
      <alignment vertical="center"/>
    </xf>
    <xf numFmtId="0" fontId="9" fillId="5" borderId="38" xfId="0" applyFont="1" applyFill="1" applyBorder="1" applyAlignment="1">
      <alignment vertical="center"/>
    </xf>
    <xf numFmtId="0" fontId="9" fillId="5" borderId="25" xfId="0" applyFont="1" applyFill="1" applyBorder="1" applyAlignment="1">
      <alignment vertical="center"/>
    </xf>
    <xf numFmtId="0" fontId="9" fillId="5" borderId="17" xfId="0" applyFont="1" applyFill="1" applyBorder="1" applyAlignment="1">
      <alignment vertical="center"/>
    </xf>
    <xf numFmtId="49" fontId="4" fillId="0" borderId="39" xfId="0" applyNumberFormat="1" applyFont="1" applyBorder="1" applyAlignment="1">
      <alignment horizontal="center" vertical="center"/>
    </xf>
    <xf numFmtId="0" fontId="4" fillId="0" borderId="41" xfId="0" applyFont="1" applyBorder="1" applyAlignment="1">
      <alignment horizontal="center" vertical="center"/>
    </xf>
    <xf numFmtId="0" fontId="9" fillId="5" borderId="40" xfId="0" applyFont="1" applyFill="1" applyBorder="1" applyAlignment="1">
      <alignment vertical="center"/>
    </xf>
    <xf numFmtId="0" fontId="20" fillId="0" borderId="17" xfId="0" applyFont="1" applyBorder="1" applyAlignment="1">
      <alignment vertical="center" wrapText="1"/>
    </xf>
    <xf numFmtId="0" fontId="9" fillId="5" borderId="29" xfId="0" applyFont="1" applyFill="1" applyBorder="1" applyAlignment="1">
      <alignment vertical="center"/>
    </xf>
    <xf numFmtId="0" fontId="9" fillId="5" borderId="40" xfId="0" applyFont="1" applyFill="1" applyBorder="1" applyAlignment="1">
      <alignment vertical="center" wrapText="1"/>
    </xf>
    <xf numFmtId="0" fontId="9" fillId="5" borderId="43" xfId="0" applyFont="1" applyFill="1" applyBorder="1" applyAlignment="1">
      <alignment vertical="center"/>
    </xf>
    <xf numFmtId="0" fontId="4" fillId="0" borderId="44" xfId="0" applyFont="1" applyBorder="1" applyAlignment="1">
      <alignment horizontal="center" vertical="center"/>
    </xf>
    <xf numFmtId="0" fontId="4" fillId="0" borderId="20" xfId="0" applyFont="1" applyBorder="1" applyAlignment="1">
      <alignment vertical="center" wrapText="1"/>
    </xf>
    <xf numFmtId="0" fontId="9" fillId="5" borderId="17" xfId="0" applyFont="1" applyFill="1" applyBorder="1" applyAlignment="1">
      <alignment vertical="center" wrapText="1"/>
    </xf>
    <xf numFmtId="0" fontId="21" fillId="5" borderId="17" xfId="0" applyFont="1" applyFill="1" applyBorder="1" applyAlignment="1">
      <alignment vertical="center" wrapText="1"/>
    </xf>
    <xf numFmtId="0" fontId="21" fillId="5" borderId="40" xfId="0" applyFont="1" applyFill="1" applyBorder="1" applyAlignment="1">
      <alignment vertical="center" wrapText="1"/>
    </xf>
    <xf numFmtId="0" fontId="21" fillId="5" borderId="40" xfId="0" applyFont="1" applyFill="1" applyBorder="1" applyAlignment="1">
      <alignment vertical="center"/>
    </xf>
    <xf numFmtId="0" fontId="20" fillId="0" borderId="45" xfId="0" applyFont="1" applyBorder="1" applyAlignment="1">
      <alignment vertical="center" wrapText="1"/>
    </xf>
    <xf numFmtId="0" fontId="4" fillId="0" borderId="28" xfId="0" applyFont="1" applyBorder="1" applyAlignment="1">
      <alignment horizontal="center" vertical="center"/>
    </xf>
    <xf numFmtId="0" fontId="3" fillId="0" borderId="13" xfId="0" applyFont="1" applyBorder="1" applyAlignment="1">
      <alignment horizontal="center" vertical="center" wrapText="1"/>
    </xf>
    <xf numFmtId="0" fontId="4" fillId="0" borderId="32" xfId="0" applyFont="1" applyBorder="1" applyAlignment="1">
      <alignment horizontal="center" vertical="center"/>
    </xf>
    <xf numFmtId="0" fontId="4" fillId="0" borderId="16" xfId="0" applyFont="1" applyBorder="1" applyAlignment="1">
      <alignment horizontal="center" vertical="center"/>
    </xf>
    <xf numFmtId="0" fontId="4" fillId="9" borderId="16" xfId="0" applyFont="1" applyFill="1" applyBorder="1" applyAlignment="1">
      <alignment horizontal="center" vertical="center"/>
    </xf>
    <xf numFmtId="0" fontId="4" fillId="0" borderId="39" xfId="0" applyFont="1" applyBorder="1" applyAlignment="1">
      <alignment horizontal="center" vertical="center"/>
    </xf>
    <xf numFmtId="0" fontId="4" fillId="0" borderId="42" xfId="0" applyFont="1" applyBorder="1" applyAlignment="1">
      <alignment horizontal="center" vertical="center"/>
    </xf>
    <xf numFmtId="0" fontId="4" fillId="0" borderId="0" xfId="0" applyFont="1"/>
    <xf numFmtId="0" fontId="3" fillId="0" borderId="14" xfId="0" applyFont="1" applyBorder="1" applyAlignment="1">
      <alignment horizontal="center" vertical="center"/>
    </xf>
    <xf numFmtId="166" fontId="3" fillId="2" borderId="14" xfId="0" applyNumberFormat="1" applyFont="1" applyFill="1" applyBorder="1" applyAlignment="1" applyProtection="1">
      <alignment horizontal="center"/>
      <protection locked="0"/>
    </xf>
    <xf numFmtId="164" fontId="4" fillId="0" borderId="26" xfId="0" applyNumberFormat="1" applyFont="1" applyBorder="1" applyAlignment="1" applyProtection="1">
      <alignment horizontal="center"/>
      <protection locked="0"/>
    </xf>
    <xf numFmtId="164" fontId="4" fillId="3" borderId="46" xfId="0" applyNumberFormat="1" applyFont="1" applyFill="1" applyBorder="1" applyAlignment="1" applyProtection="1">
      <alignment horizontal="center"/>
      <protection locked="0"/>
    </xf>
    <xf numFmtId="164" fontId="4" fillId="0" borderId="47" xfId="0" applyNumberFormat="1" applyFont="1" applyBorder="1" applyAlignment="1" applyProtection="1">
      <alignment horizontal="center"/>
      <protection locked="0"/>
    </xf>
    <xf numFmtId="164" fontId="4" fillId="0" borderId="11" xfId="0" applyNumberFormat="1" applyFont="1" applyBorder="1" applyAlignment="1" applyProtection="1">
      <alignment horizontal="center"/>
      <protection locked="0"/>
    </xf>
    <xf numFmtId="164" fontId="4" fillId="0" borderId="46" xfId="0" applyNumberFormat="1" applyFont="1" applyBorder="1" applyAlignment="1" applyProtection="1">
      <alignment horizontal="center"/>
      <protection locked="0"/>
    </xf>
    <xf numFmtId="0" fontId="4" fillId="0" borderId="48" xfId="0" applyFont="1" applyBorder="1" applyAlignment="1">
      <alignment horizontal="center" vertical="center"/>
    </xf>
    <xf numFmtId="0" fontId="4" fillId="0" borderId="49" xfId="0" applyFont="1" applyBorder="1" applyAlignment="1">
      <alignment vertical="center" wrapText="1"/>
    </xf>
    <xf numFmtId="0" fontId="4" fillId="0" borderId="50" xfId="0" applyFont="1" applyBorder="1" applyAlignment="1">
      <alignment horizontal="center"/>
    </xf>
    <xf numFmtId="164" fontId="4" fillId="3" borderId="22" xfId="0" applyNumberFormat="1" applyFont="1" applyFill="1" applyBorder="1" applyAlignment="1" applyProtection="1">
      <alignment horizontal="center"/>
      <protection locked="0"/>
    </xf>
    <xf numFmtId="164" fontId="4" fillId="9" borderId="21" xfId="0" applyNumberFormat="1" applyFont="1" applyFill="1" applyBorder="1" applyAlignment="1" applyProtection="1">
      <alignment horizontal="center"/>
      <protection locked="0"/>
    </xf>
    <xf numFmtId="164" fontId="4" fillId="0" borderId="21" xfId="0" applyNumberFormat="1" applyFont="1" applyBorder="1" applyAlignment="1" applyProtection="1">
      <alignment horizontal="center"/>
      <protection locked="0"/>
    </xf>
    <xf numFmtId="164" fontId="4" fillId="3" borderId="51" xfId="0" applyNumberFormat="1" applyFont="1" applyFill="1" applyBorder="1" applyAlignment="1" applyProtection="1">
      <alignment horizontal="center"/>
      <protection locked="0"/>
    </xf>
    <xf numFmtId="164" fontId="4" fillId="3" borderId="21" xfId="0" applyNumberFormat="1" applyFont="1" applyFill="1" applyBorder="1" applyAlignment="1" applyProtection="1">
      <alignment horizontal="center"/>
      <protection locked="0"/>
    </xf>
    <xf numFmtId="164" fontId="4" fillId="0" borderId="52" xfId="0" applyNumberFormat="1" applyFont="1" applyBorder="1" applyAlignment="1" applyProtection="1">
      <alignment horizontal="center"/>
      <protection locked="0"/>
    </xf>
    <xf numFmtId="164" fontId="4" fillId="3" borderId="11" xfId="0" applyNumberFormat="1" applyFont="1" applyFill="1" applyBorder="1" applyAlignment="1" applyProtection="1">
      <alignment horizontal="center"/>
      <protection locked="0"/>
    </xf>
    <xf numFmtId="0" fontId="22" fillId="4" borderId="23" xfId="0" applyFont="1" applyFill="1" applyBorder="1" applyAlignment="1">
      <alignment vertical="center"/>
    </xf>
    <xf numFmtId="44" fontId="22" fillId="4" borderId="27" xfId="0" applyNumberFormat="1" applyFont="1" applyFill="1" applyBorder="1" applyAlignment="1">
      <alignment vertical="center"/>
    </xf>
    <xf numFmtId="44" fontId="22" fillId="2" borderId="3" xfId="1" applyNumberFormat="1" applyFont="1" applyFill="1" applyBorder="1" applyAlignment="1">
      <alignment horizontal="center" vertical="center"/>
    </xf>
    <xf numFmtId="0" fontId="22" fillId="2" borderId="1" xfId="0" applyFont="1" applyFill="1" applyBorder="1" applyAlignment="1">
      <alignment horizontal="center" vertical="center"/>
    </xf>
    <xf numFmtId="44" fontId="22" fillId="2" borderId="24" xfId="1" applyNumberFormat="1" applyFont="1" applyFill="1" applyBorder="1" applyAlignment="1">
      <alignment horizontal="center" vertical="center"/>
    </xf>
    <xf numFmtId="0" fontId="22" fillId="2" borderId="10" xfId="0" applyFont="1" applyFill="1" applyBorder="1" applyAlignment="1">
      <alignment horizontal="center" vertical="center"/>
    </xf>
    <xf numFmtId="44" fontId="22" fillId="2" borderId="6" xfId="1" applyNumberFormat="1" applyFont="1" applyFill="1" applyBorder="1" applyAlignment="1">
      <alignment horizontal="center" vertical="center"/>
    </xf>
    <xf numFmtId="0" fontId="22" fillId="2" borderId="4" xfId="0" applyFont="1" applyFill="1" applyBorder="1" applyAlignment="1">
      <alignment horizontal="center" vertical="center"/>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4" fillId="9" borderId="53" xfId="0" applyFont="1" applyFill="1" applyBorder="1" applyAlignment="1">
      <alignment horizontal="center" vertical="center"/>
    </xf>
    <xf numFmtId="49" fontId="4" fillId="0" borderId="42" xfId="0" applyNumberFormat="1" applyFont="1" applyBorder="1" applyAlignment="1">
      <alignment horizontal="center" vertical="center"/>
    </xf>
    <xf numFmtId="0" fontId="5" fillId="10" borderId="1"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5" fillId="10" borderId="10" xfId="0" applyFont="1" applyFill="1" applyBorder="1" applyAlignment="1">
      <alignment horizontal="center" vertical="center" wrapText="1"/>
    </xf>
    <xf numFmtId="0" fontId="5" fillId="10" borderId="24" xfId="0" applyFont="1" applyFill="1" applyBorder="1" applyAlignment="1">
      <alignment horizontal="center" vertical="center" wrapText="1"/>
    </xf>
    <xf numFmtId="0" fontId="5" fillId="10" borderId="4" xfId="0" applyFont="1" applyFill="1" applyBorder="1" applyAlignment="1">
      <alignment horizontal="center" vertical="center" wrapText="1"/>
    </xf>
    <xf numFmtId="0" fontId="5" fillId="10" borderId="6"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6" borderId="1"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5" fillId="6" borderId="24"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5" fillId="7" borderId="10" xfId="0" applyFont="1" applyFill="1" applyBorder="1" applyAlignment="1">
      <alignment horizontal="center" vertical="center" wrapText="1"/>
    </xf>
    <xf numFmtId="0" fontId="5" fillId="7" borderId="24" xfId="0" applyFont="1" applyFill="1" applyBorder="1" applyAlignment="1">
      <alignment horizontal="center" vertical="center" wrapText="1"/>
    </xf>
    <xf numFmtId="0" fontId="5" fillId="7" borderId="4" xfId="0" applyFont="1" applyFill="1" applyBorder="1" applyAlignment="1">
      <alignment horizontal="center" vertical="center" wrapText="1"/>
    </xf>
    <xf numFmtId="0" fontId="5" fillId="7" borderId="6" xfId="0" applyFont="1" applyFill="1" applyBorder="1" applyAlignment="1">
      <alignment horizontal="center" vertical="center" wrapText="1"/>
    </xf>
    <xf numFmtId="49" fontId="11" fillId="8" borderId="23" xfId="0" applyNumberFormat="1" applyFont="1" applyFill="1" applyBorder="1" applyAlignment="1">
      <alignment horizontal="center" vertical="center" wrapText="1"/>
    </xf>
    <xf numFmtId="49" fontId="11" fillId="8" borderId="12" xfId="0" applyNumberFormat="1" applyFont="1" applyFill="1" applyBorder="1" applyAlignment="1">
      <alignment horizontal="center" vertical="center" wrapText="1"/>
    </xf>
    <xf numFmtId="49" fontId="6" fillId="3" borderId="23" xfId="0" applyNumberFormat="1" applyFont="1" applyFill="1" applyBorder="1" applyAlignment="1">
      <alignment horizontal="center" vertical="center" wrapText="1"/>
    </xf>
    <xf numFmtId="49" fontId="6" fillId="3" borderId="12"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5" borderId="24"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6" xfId="0" applyFont="1" applyFill="1" applyBorder="1" applyAlignment="1">
      <alignment horizontal="center" vertical="center" wrapText="1"/>
    </xf>
    <xf numFmtId="49" fontId="11" fillId="8" borderId="27" xfId="0" applyNumberFormat="1" applyFont="1" applyFill="1" applyBorder="1" applyAlignment="1">
      <alignment horizontal="center" vertical="center" wrapText="1"/>
    </xf>
    <xf numFmtId="49" fontId="6" fillId="3" borderId="27" xfId="0" applyNumberFormat="1" applyFont="1" applyFill="1" applyBorder="1" applyAlignment="1">
      <alignment horizontal="center" vertical="center" wrapText="1"/>
    </xf>
    <xf numFmtId="0" fontId="5" fillId="0" borderId="4"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cellXfs>
  <cellStyles count="3">
    <cellStyle name="Euro" xfId="1" xr:uid="{1A646C2E-8693-427E-8005-CD27A9C4719F}"/>
    <cellStyle name="Normal" xfId="0" builtinId="0"/>
    <cellStyle name="Normal 2" xfId="2" xr:uid="{30511D6B-DC10-4791-90FE-366776919396}"/>
  </cellStyles>
  <dxfs count="0"/>
  <tableStyles count="0" defaultTableStyle="TableStyleMedium2" defaultPivotStyle="PivotStyleLight16"/>
  <colors>
    <mruColors>
      <color rgb="FFFFFA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183848</xdr:colOff>
      <xdr:row>0</xdr:row>
      <xdr:rowOff>124702</xdr:rowOff>
    </xdr:from>
    <xdr:ext cx="915581" cy="350614"/>
    <xdr:pic>
      <xdr:nvPicPr>
        <xdr:cNvPr id="24" name="Image 23">
          <a:extLst>
            <a:ext uri="{FF2B5EF4-FFF2-40B4-BE49-F238E27FC236}">
              <a16:creationId xmlns:a16="http://schemas.microsoft.com/office/drawing/2014/main" id="{1DE020C7-887D-4109-BF65-6E4F40C51BB8}"/>
            </a:ext>
          </a:extLst>
        </xdr:cNvPr>
        <xdr:cNvPicPr>
          <a:picLocks noChangeAspect="1"/>
        </xdr:cNvPicPr>
      </xdr:nvPicPr>
      <xdr:blipFill>
        <a:blip xmlns:r="http://schemas.openxmlformats.org/officeDocument/2006/relationships" r:embed="rId1"/>
        <a:stretch>
          <a:fillRect/>
        </a:stretch>
      </xdr:blipFill>
      <xdr:spPr>
        <a:xfrm>
          <a:off x="4664739" y="124702"/>
          <a:ext cx="915581" cy="35061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4</xdr:col>
      <xdr:colOff>183848</xdr:colOff>
      <xdr:row>0</xdr:row>
      <xdr:rowOff>124702</xdr:rowOff>
    </xdr:from>
    <xdr:ext cx="915581" cy="350614"/>
    <xdr:pic>
      <xdr:nvPicPr>
        <xdr:cNvPr id="2" name="Image 1">
          <a:extLst>
            <a:ext uri="{FF2B5EF4-FFF2-40B4-BE49-F238E27FC236}">
              <a16:creationId xmlns:a16="http://schemas.microsoft.com/office/drawing/2014/main" id="{5A1C475B-DEBF-4C30-9F3A-2DEA4A56BAD3}"/>
            </a:ext>
          </a:extLst>
        </xdr:cNvPr>
        <xdr:cNvPicPr>
          <a:picLocks noChangeAspect="1"/>
        </xdr:cNvPicPr>
      </xdr:nvPicPr>
      <xdr:blipFill>
        <a:blip xmlns:r="http://schemas.openxmlformats.org/officeDocument/2006/relationships" r:embed="rId1"/>
        <a:stretch>
          <a:fillRect/>
        </a:stretch>
      </xdr:blipFill>
      <xdr:spPr>
        <a:xfrm>
          <a:off x="5603573" y="124702"/>
          <a:ext cx="915581" cy="350614"/>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P609"/>
  <sheetViews>
    <sheetView tabSelected="1" view="pageBreakPreview" zoomScale="85" zoomScaleNormal="85" zoomScaleSheetLayoutView="85" workbookViewId="0">
      <pane xSplit="8" ySplit="5" topLeftCell="I6" activePane="bottomRight" state="frozen"/>
      <selection pane="topRight" activeCell="G1" sqref="G1"/>
      <selection pane="bottomLeft" activeCell="A5" sqref="A5"/>
      <selection pane="bottomRight" activeCell="U5" sqref="U5"/>
    </sheetView>
  </sheetViews>
  <sheetFormatPr baseColWidth="10" defaultColWidth="9.140625" defaultRowHeight="15" x14ac:dyDescent="0.25"/>
  <cols>
    <col min="1" max="1" width="4.42578125" style="23" hidden="1" customWidth="1"/>
    <col min="2" max="2" width="4.5703125" style="54" hidden="1" customWidth="1"/>
    <col min="3" max="3" width="7" style="23" bestFit="1" customWidth="1"/>
    <col min="4" max="4" width="60.28515625" style="23" customWidth="1"/>
    <col min="5" max="5" width="5.5703125" style="23" customWidth="1"/>
    <col min="6" max="6" width="12.140625" style="31" customWidth="1"/>
    <col min="7" max="7" width="11.42578125" style="23"/>
    <col min="8" max="8" width="12.85546875" style="23" customWidth="1"/>
    <col min="9" max="9" width="0" style="23" hidden="1" customWidth="1"/>
    <col min="10" max="10" width="12.85546875" style="23" hidden="1" customWidth="1"/>
    <col min="11" max="11" width="0" style="23" hidden="1" customWidth="1"/>
    <col min="12" max="12" width="12.85546875" style="23" hidden="1" customWidth="1"/>
    <col min="13" max="13" width="0" style="23" hidden="1" customWidth="1"/>
    <col min="14" max="14" width="12.85546875" style="23" hidden="1" customWidth="1"/>
    <col min="15" max="15" width="0" style="23" hidden="1" customWidth="1"/>
    <col min="16" max="16" width="12.85546875" style="23" hidden="1" customWidth="1"/>
    <col min="17" max="16384" width="9.140625" style="23"/>
  </cols>
  <sheetData>
    <row r="1" spans="2:16" ht="23.25" customHeight="1" x14ac:dyDescent="0.25">
      <c r="B1" s="54">
        <v>1</v>
      </c>
      <c r="C1" s="149" t="s">
        <v>466</v>
      </c>
      <c r="D1" s="150"/>
      <c r="E1" s="135"/>
      <c r="F1" s="136"/>
      <c r="G1" s="167" t="s">
        <v>16</v>
      </c>
      <c r="H1" s="168"/>
      <c r="I1" s="173"/>
      <c r="J1" s="174"/>
      <c r="K1" s="151"/>
      <c r="L1" s="152"/>
      <c r="M1" s="157"/>
      <c r="N1" s="158"/>
      <c r="O1" s="141"/>
      <c r="P1" s="142"/>
    </row>
    <row r="2" spans="2:16" ht="61.5" customHeight="1" thickBot="1" x14ac:dyDescent="0.3">
      <c r="B2" s="54">
        <v>1</v>
      </c>
      <c r="C2" s="147" t="s">
        <v>515</v>
      </c>
      <c r="D2" s="148"/>
      <c r="E2" s="137"/>
      <c r="F2" s="138"/>
      <c r="G2" s="169"/>
      <c r="H2" s="170"/>
      <c r="I2" s="175"/>
      <c r="J2" s="176"/>
      <c r="K2" s="153"/>
      <c r="L2" s="154"/>
      <c r="M2" s="159"/>
      <c r="N2" s="160"/>
      <c r="O2" s="143"/>
      <c r="P2" s="144"/>
    </row>
    <row r="3" spans="2:16" s="22" customFormat="1" ht="18" customHeight="1" thickBot="1" x14ac:dyDescent="0.3">
      <c r="B3" s="54">
        <v>1</v>
      </c>
      <c r="C3" s="165" t="s">
        <v>437</v>
      </c>
      <c r="D3" s="166"/>
      <c r="E3" s="166"/>
      <c r="F3" s="166"/>
      <c r="G3" s="169"/>
      <c r="H3" s="170"/>
      <c r="I3" s="175"/>
      <c r="J3" s="176"/>
      <c r="K3" s="153"/>
      <c r="L3" s="154"/>
      <c r="M3" s="159"/>
      <c r="N3" s="160"/>
      <c r="O3" s="143"/>
      <c r="P3" s="144"/>
    </row>
    <row r="4" spans="2:16" s="22" customFormat="1" ht="18" customHeight="1" thickBot="1" x14ac:dyDescent="0.3">
      <c r="B4" s="54">
        <v>1</v>
      </c>
      <c r="C4" s="163" t="s">
        <v>266</v>
      </c>
      <c r="D4" s="164"/>
      <c r="E4" s="164"/>
      <c r="F4" s="164"/>
      <c r="G4" s="171"/>
      <c r="H4" s="172"/>
      <c r="I4" s="177"/>
      <c r="J4" s="178"/>
      <c r="K4" s="155"/>
      <c r="L4" s="156"/>
      <c r="M4" s="161"/>
      <c r="N4" s="162"/>
      <c r="O4" s="145"/>
      <c r="P4" s="146"/>
    </row>
    <row r="5" spans="2:16" ht="20.100000000000001" customHeight="1" thickBot="1" x14ac:dyDescent="0.3">
      <c r="B5" s="54">
        <v>1</v>
      </c>
      <c r="C5" s="1" t="s">
        <v>5</v>
      </c>
      <c r="D5" s="2" t="s">
        <v>6</v>
      </c>
      <c r="E5" s="3" t="s">
        <v>0</v>
      </c>
      <c r="F5" s="4" t="s">
        <v>7</v>
      </c>
      <c r="G5" s="5" t="s">
        <v>1</v>
      </c>
      <c r="H5" s="6" t="s">
        <v>2</v>
      </c>
      <c r="I5" s="5" t="s">
        <v>1</v>
      </c>
      <c r="J5" s="6" t="s">
        <v>2</v>
      </c>
      <c r="K5" s="5" t="s">
        <v>1</v>
      </c>
      <c r="L5" s="6" t="s">
        <v>2</v>
      </c>
      <c r="M5" s="5" t="s">
        <v>1</v>
      </c>
      <c r="N5" s="6" t="s">
        <v>2</v>
      </c>
      <c r="O5" s="5" t="s">
        <v>1</v>
      </c>
      <c r="P5" s="6" t="s">
        <v>2</v>
      </c>
    </row>
    <row r="6" spans="2:16" ht="20.100000000000001" customHeight="1" thickBot="1" x14ac:dyDescent="0.3">
      <c r="B6" s="58">
        <f>IF(SUM(G7:G15)&gt;0,1,0)</f>
        <v>1</v>
      </c>
      <c r="C6" s="51">
        <v>1</v>
      </c>
      <c r="D6" s="52" t="s">
        <v>8</v>
      </c>
      <c r="E6" s="7"/>
      <c r="F6" s="8"/>
      <c r="G6" s="8"/>
      <c r="H6" s="10"/>
      <c r="I6" s="9"/>
      <c r="J6" s="10"/>
      <c r="K6" s="9"/>
      <c r="L6" s="10"/>
      <c r="M6" s="9"/>
      <c r="N6" s="10"/>
      <c r="O6" s="9"/>
      <c r="P6" s="10"/>
    </row>
    <row r="7" spans="2:16" ht="30" customHeight="1" x14ac:dyDescent="0.25">
      <c r="B7" s="57">
        <f>IF(G7&gt;0,1,0)</f>
        <v>1</v>
      </c>
      <c r="C7" s="11" t="s">
        <v>530</v>
      </c>
      <c r="D7" s="16" t="s">
        <v>323</v>
      </c>
      <c r="E7" s="13" t="s">
        <v>9</v>
      </c>
      <c r="F7" s="29"/>
      <c r="G7" s="14">
        <f t="shared" ref="G7:G15" si="0">I7+K7+M7+O7</f>
        <v>1</v>
      </c>
      <c r="H7" s="15">
        <f t="shared" ref="H7:H15" si="1">G7*F7</f>
        <v>0</v>
      </c>
      <c r="I7" s="20">
        <v>1</v>
      </c>
      <c r="J7" s="21">
        <f t="shared" ref="J7:J13" si="2">$F7*I7</f>
        <v>0</v>
      </c>
      <c r="K7" s="20"/>
      <c r="L7" s="21">
        <f t="shared" ref="L7:L13" si="3">$F7*K7</f>
        <v>0</v>
      </c>
      <c r="M7" s="20"/>
      <c r="N7" s="21">
        <f t="shared" ref="N7:N13" si="4">$F7*M7</f>
        <v>0</v>
      </c>
      <c r="O7" s="20"/>
      <c r="P7" s="21">
        <f t="shared" ref="P7:P13" si="5">$F7*O7</f>
        <v>0</v>
      </c>
    </row>
    <row r="8" spans="2:16" ht="30" hidden="1" customHeight="1" x14ac:dyDescent="0.25">
      <c r="B8" s="57">
        <f t="shared" ref="B8:B15" si="6">IF(G8&gt;0,1,0)</f>
        <v>0</v>
      </c>
      <c r="C8" s="11" t="s">
        <v>282</v>
      </c>
      <c r="D8" s="16" t="s">
        <v>324</v>
      </c>
      <c r="E8" s="13" t="s">
        <v>9</v>
      </c>
      <c r="F8" s="29"/>
      <c r="G8" s="14">
        <f t="shared" si="0"/>
        <v>0</v>
      </c>
      <c r="H8" s="15">
        <f t="shared" si="1"/>
        <v>0</v>
      </c>
      <c r="I8" s="20"/>
      <c r="J8" s="21">
        <f t="shared" si="2"/>
        <v>0</v>
      </c>
      <c r="K8" s="20"/>
      <c r="L8" s="21">
        <f t="shared" si="3"/>
        <v>0</v>
      </c>
      <c r="M8" s="20"/>
      <c r="N8" s="21">
        <f t="shared" si="4"/>
        <v>0</v>
      </c>
      <c r="O8" s="20"/>
      <c r="P8" s="21">
        <f t="shared" si="5"/>
        <v>0</v>
      </c>
    </row>
    <row r="9" spans="2:16" ht="18" hidden="1" customHeight="1" x14ac:dyDescent="0.25">
      <c r="B9" s="57">
        <f t="shared" si="6"/>
        <v>0</v>
      </c>
      <c r="C9" s="11" t="s">
        <v>282</v>
      </c>
      <c r="D9" s="12" t="s">
        <v>136</v>
      </c>
      <c r="E9" s="13" t="s">
        <v>9</v>
      </c>
      <c r="F9" s="29"/>
      <c r="G9" s="14">
        <f t="shared" si="0"/>
        <v>0</v>
      </c>
      <c r="H9" s="15">
        <f t="shared" si="1"/>
        <v>0</v>
      </c>
      <c r="I9" s="20"/>
      <c r="J9" s="21">
        <f t="shared" si="2"/>
        <v>0</v>
      </c>
      <c r="K9" s="20"/>
      <c r="L9" s="21">
        <f t="shared" si="3"/>
        <v>0</v>
      </c>
      <c r="M9" s="20"/>
      <c r="N9" s="21">
        <f t="shared" si="4"/>
        <v>0</v>
      </c>
      <c r="O9" s="20"/>
      <c r="P9" s="21">
        <f t="shared" si="5"/>
        <v>0</v>
      </c>
    </row>
    <row r="10" spans="2:16" ht="18.75" hidden="1" customHeight="1" x14ac:dyDescent="0.25">
      <c r="B10" s="57">
        <f t="shared" si="6"/>
        <v>0</v>
      </c>
      <c r="C10" s="11" t="s">
        <v>282</v>
      </c>
      <c r="D10" s="12" t="s">
        <v>28</v>
      </c>
      <c r="E10" s="13" t="s">
        <v>9</v>
      </c>
      <c r="F10" s="29"/>
      <c r="G10" s="14">
        <f t="shared" si="0"/>
        <v>0</v>
      </c>
      <c r="H10" s="15">
        <f t="shared" si="1"/>
        <v>0</v>
      </c>
      <c r="I10" s="20"/>
      <c r="J10" s="21">
        <f t="shared" si="2"/>
        <v>0</v>
      </c>
      <c r="K10" s="20"/>
      <c r="L10" s="21">
        <f t="shared" si="3"/>
        <v>0</v>
      </c>
      <c r="M10" s="20"/>
      <c r="N10" s="21">
        <f t="shared" si="4"/>
        <v>0</v>
      </c>
      <c r="O10" s="20"/>
      <c r="P10" s="21">
        <f t="shared" si="5"/>
        <v>0</v>
      </c>
    </row>
    <row r="11" spans="2:16" ht="68.25" customHeight="1" x14ac:dyDescent="0.25">
      <c r="B11" s="57">
        <f t="shared" si="6"/>
        <v>1</v>
      </c>
      <c r="C11" s="11" t="s">
        <v>529</v>
      </c>
      <c r="D11" s="16" t="s">
        <v>313</v>
      </c>
      <c r="E11" s="13" t="s">
        <v>9</v>
      </c>
      <c r="F11" s="29"/>
      <c r="G11" s="14">
        <f t="shared" si="0"/>
        <v>1</v>
      </c>
      <c r="H11" s="15">
        <f t="shared" si="1"/>
        <v>0</v>
      </c>
      <c r="I11" s="20">
        <v>1</v>
      </c>
      <c r="J11" s="21">
        <f t="shared" ref="J11:J12" si="7">$F11*I11</f>
        <v>0</v>
      </c>
      <c r="K11" s="20"/>
      <c r="L11" s="21">
        <f t="shared" ref="L11:L12" si="8">$F11*K11</f>
        <v>0</v>
      </c>
      <c r="M11" s="20"/>
      <c r="N11" s="21">
        <f t="shared" ref="N11:N12" si="9">$F11*M11</f>
        <v>0</v>
      </c>
      <c r="O11" s="20"/>
      <c r="P11" s="21">
        <f t="shared" ref="P11:P12" si="10">$F11*O11</f>
        <v>0</v>
      </c>
    </row>
    <row r="12" spans="2:16" ht="17.25" customHeight="1" x14ac:dyDescent="0.25">
      <c r="B12" s="57">
        <f t="shared" si="6"/>
        <v>1</v>
      </c>
      <c r="C12" s="11" t="s">
        <v>528</v>
      </c>
      <c r="D12" s="12" t="s">
        <v>10</v>
      </c>
      <c r="E12" s="13" t="s">
        <v>9</v>
      </c>
      <c r="F12" s="29"/>
      <c r="G12" s="14">
        <f t="shared" si="0"/>
        <v>1</v>
      </c>
      <c r="H12" s="15">
        <f t="shared" si="1"/>
        <v>0</v>
      </c>
      <c r="I12" s="20">
        <v>1</v>
      </c>
      <c r="J12" s="21">
        <f t="shared" si="7"/>
        <v>0</v>
      </c>
      <c r="K12" s="20"/>
      <c r="L12" s="21">
        <f t="shared" si="8"/>
        <v>0</v>
      </c>
      <c r="M12" s="20"/>
      <c r="N12" s="21">
        <f t="shared" si="9"/>
        <v>0</v>
      </c>
      <c r="O12" s="20"/>
      <c r="P12" s="21">
        <f t="shared" si="10"/>
        <v>0</v>
      </c>
    </row>
    <row r="13" spans="2:16" ht="17.25" hidden="1" customHeight="1" x14ac:dyDescent="0.25">
      <c r="B13" s="57">
        <f t="shared" si="6"/>
        <v>0</v>
      </c>
      <c r="C13" s="11" t="s">
        <v>282</v>
      </c>
      <c r="D13" s="12" t="s">
        <v>22</v>
      </c>
      <c r="E13" s="13" t="s">
        <v>9</v>
      </c>
      <c r="F13" s="29"/>
      <c r="G13" s="14">
        <f t="shared" si="0"/>
        <v>0</v>
      </c>
      <c r="H13" s="15">
        <f t="shared" si="1"/>
        <v>0</v>
      </c>
      <c r="I13" s="20"/>
      <c r="J13" s="21">
        <f t="shared" si="2"/>
        <v>0</v>
      </c>
      <c r="K13" s="20"/>
      <c r="L13" s="21">
        <f t="shared" si="3"/>
        <v>0</v>
      </c>
      <c r="M13" s="20"/>
      <c r="N13" s="21">
        <f t="shared" si="4"/>
        <v>0</v>
      </c>
      <c r="O13" s="20"/>
      <c r="P13" s="21">
        <f t="shared" si="5"/>
        <v>0</v>
      </c>
    </row>
    <row r="14" spans="2:16" ht="28.5" customHeight="1" x14ac:dyDescent="0.25">
      <c r="B14" s="57">
        <f t="shared" si="6"/>
        <v>1</v>
      </c>
      <c r="C14" s="11" t="s">
        <v>527</v>
      </c>
      <c r="D14" s="16" t="s">
        <v>17</v>
      </c>
      <c r="E14" s="13" t="s">
        <v>9</v>
      </c>
      <c r="F14" s="29"/>
      <c r="G14" s="14">
        <f t="shared" si="0"/>
        <v>1</v>
      </c>
      <c r="H14" s="15">
        <f t="shared" si="1"/>
        <v>0</v>
      </c>
      <c r="I14" s="20">
        <v>1</v>
      </c>
      <c r="J14" s="21">
        <f t="shared" ref="J14:J15" si="11">$F14*I14</f>
        <v>0</v>
      </c>
      <c r="K14" s="20"/>
      <c r="L14" s="21">
        <f t="shared" ref="L14:L15" si="12">$F14*K14</f>
        <v>0</v>
      </c>
      <c r="M14" s="20"/>
      <c r="N14" s="21">
        <f t="shared" ref="N14:N15" si="13">$F14*M14</f>
        <v>0</v>
      </c>
      <c r="O14" s="20"/>
      <c r="P14" s="21">
        <f t="shared" ref="P14:P15" si="14">$F14*O14</f>
        <v>0</v>
      </c>
    </row>
    <row r="15" spans="2:16" ht="18" customHeight="1" thickBot="1" x14ac:dyDescent="0.3">
      <c r="B15" s="57">
        <f t="shared" si="6"/>
        <v>1</v>
      </c>
      <c r="C15" s="11" t="s">
        <v>526</v>
      </c>
      <c r="D15" s="12" t="s">
        <v>11</v>
      </c>
      <c r="E15" s="13" t="s">
        <v>9</v>
      </c>
      <c r="F15" s="29"/>
      <c r="G15" s="14">
        <f t="shared" si="0"/>
        <v>1</v>
      </c>
      <c r="H15" s="15">
        <f t="shared" si="1"/>
        <v>0</v>
      </c>
      <c r="I15" s="20">
        <v>1</v>
      </c>
      <c r="J15" s="21">
        <f t="shared" si="11"/>
        <v>0</v>
      </c>
      <c r="K15" s="20"/>
      <c r="L15" s="21">
        <f t="shared" si="12"/>
        <v>0</v>
      </c>
      <c r="M15" s="20"/>
      <c r="N15" s="21">
        <f t="shared" si="13"/>
        <v>0</v>
      </c>
      <c r="O15" s="20"/>
      <c r="P15" s="21">
        <f t="shared" si="14"/>
        <v>0</v>
      </c>
    </row>
    <row r="16" spans="2:16" ht="15.75" thickBot="1" x14ac:dyDescent="0.3">
      <c r="B16" s="58">
        <f>IF(SUM(G7:G15)&gt;0,1,0)</f>
        <v>1</v>
      </c>
      <c r="C16" s="45"/>
      <c r="D16" s="32" t="s">
        <v>265</v>
      </c>
      <c r="E16" s="33"/>
      <c r="F16" s="34"/>
      <c r="G16" s="46"/>
      <c r="H16" s="35">
        <f>SUM(H7:H15)</f>
        <v>0</v>
      </c>
      <c r="I16" s="127"/>
      <c r="J16" s="128">
        <f>SUM(J7:J15)</f>
        <v>0</v>
      </c>
      <c r="K16" s="127"/>
      <c r="L16" s="128">
        <f>SUM(L7:L15)</f>
        <v>0</v>
      </c>
      <c r="M16" s="127"/>
      <c r="N16" s="128">
        <f>SUM(N7:N15)</f>
        <v>0</v>
      </c>
      <c r="O16" s="127"/>
      <c r="P16" s="128">
        <f>SUM(P7:P15)</f>
        <v>0</v>
      </c>
    </row>
    <row r="17" spans="2:16" ht="18" customHeight="1" thickBot="1" x14ac:dyDescent="0.3">
      <c r="B17" s="58">
        <f>IF(SUM(G7:G15)&gt;0,1,0)</f>
        <v>1</v>
      </c>
      <c r="C17" s="36"/>
      <c r="D17" s="37"/>
      <c r="E17" s="38"/>
      <c r="F17" s="2"/>
      <c r="G17" s="38"/>
      <c r="H17" s="39"/>
      <c r="I17" s="38"/>
      <c r="J17" s="39"/>
      <c r="K17" s="38"/>
      <c r="L17" s="39"/>
      <c r="M17" s="38"/>
      <c r="N17" s="39"/>
      <c r="O17" s="38"/>
      <c r="P17" s="39"/>
    </row>
    <row r="18" spans="2:16" ht="20.100000000000001" customHeight="1" thickBot="1" x14ac:dyDescent="0.3">
      <c r="B18" s="58">
        <f>IF(SUM(G19:G327)&gt;0,1,0)</f>
        <v>1</v>
      </c>
      <c r="C18" s="51">
        <v>2</v>
      </c>
      <c r="D18" s="52" t="s">
        <v>113</v>
      </c>
      <c r="E18" s="7"/>
      <c r="F18" s="8"/>
      <c r="G18" s="9"/>
      <c r="H18" s="10"/>
      <c r="I18" s="9"/>
      <c r="J18" s="10"/>
      <c r="K18" s="9"/>
      <c r="L18" s="10"/>
      <c r="M18" s="9"/>
      <c r="N18" s="10"/>
      <c r="O18" s="9"/>
      <c r="P18" s="10"/>
    </row>
    <row r="19" spans="2:16" ht="34.5" customHeight="1" x14ac:dyDescent="0.25">
      <c r="B19" s="58">
        <f>IF(SUM(G20:G41)&gt;0,1,0)</f>
        <v>1</v>
      </c>
      <c r="C19" s="59"/>
      <c r="D19" s="60" t="s">
        <v>281</v>
      </c>
      <c r="E19" s="61"/>
      <c r="F19" s="62"/>
      <c r="G19" s="63"/>
      <c r="H19" s="64"/>
      <c r="I19" s="63"/>
      <c r="J19" s="64"/>
      <c r="K19" s="63"/>
      <c r="L19" s="64"/>
      <c r="M19" s="63"/>
      <c r="N19" s="64"/>
      <c r="O19" s="63"/>
      <c r="P19" s="64"/>
    </row>
    <row r="20" spans="2:16" ht="18" customHeight="1" x14ac:dyDescent="0.25">
      <c r="B20" s="58">
        <f>IF(SUM(G21:G24)&gt;0,1,0)</f>
        <v>1</v>
      </c>
      <c r="C20" s="11"/>
      <c r="D20" s="25" t="s">
        <v>25</v>
      </c>
      <c r="E20" s="13"/>
      <c r="F20" s="30"/>
      <c r="G20" s="20"/>
      <c r="H20" s="21"/>
      <c r="I20" s="20"/>
      <c r="J20" s="21"/>
      <c r="K20" s="20"/>
      <c r="L20" s="21"/>
      <c r="M20" s="20"/>
      <c r="N20" s="21"/>
      <c r="O20" s="20"/>
      <c r="P20" s="21"/>
    </row>
    <row r="21" spans="2:16" ht="18" customHeight="1" x14ac:dyDescent="0.25">
      <c r="B21" s="57">
        <f t="shared" ref="B21:B24" si="15">IF(G21&gt;0,1,0)</f>
        <v>1</v>
      </c>
      <c r="C21" s="11" t="s">
        <v>525</v>
      </c>
      <c r="D21" s="12" t="s">
        <v>20</v>
      </c>
      <c r="E21" s="13" t="s">
        <v>3</v>
      </c>
      <c r="F21" s="29"/>
      <c r="G21" s="14">
        <f>I21+K21+M21+O21</f>
        <v>1100</v>
      </c>
      <c r="H21" s="15">
        <f>G21*F21</f>
        <v>0</v>
      </c>
      <c r="I21" s="20">
        <v>1100</v>
      </c>
      <c r="J21" s="21">
        <f t="shared" ref="J21:J89" si="16">$F21*I21</f>
        <v>0</v>
      </c>
      <c r="K21" s="20"/>
      <c r="L21" s="21">
        <f t="shared" ref="L21:L89" si="17">$F21*K21</f>
        <v>0</v>
      </c>
      <c r="M21" s="20"/>
      <c r="N21" s="21">
        <f t="shared" ref="N21:N89" si="18">$F21*M21</f>
        <v>0</v>
      </c>
      <c r="O21" s="20"/>
      <c r="P21" s="21">
        <f t="shared" ref="P21:P24" si="19">$F21*O21</f>
        <v>0</v>
      </c>
    </row>
    <row r="22" spans="2:16" ht="18" customHeight="1" x14ac:dyDescent="0.25">
      <c r="B22" s="57">
        <f t="shared" si="15"/>
        <v>1</v>
      </c>
      <c r="C22" s="11" t="s">
        <v>524</v>
      </c>
      <c r="D22" s="12" t="s">
        <v>139</v>
      </c>
      <c r="E22" s="13" t="s">
        <v>140</v>
      </c>
      <c r="F22" s="29"/>
      <c r="G22" s="14">
        <f t="shared" ref="G22:G24" si="20">I22+K22+M22+O22</f>
        <v>1200</v>
      </c>
      <c r="H22" s="15">
        <f t="shared" ref="H22:H24" si="21">G22*F22</f>
        <v>0</v>
      </c>
      <c r="I22" s="20">
        <v>1200</v>
      </c>
      <c r="J22" s="21">
        <f t="shared" si="16"/>
        <v>0</v>
      </c>
      <c r="K22" s="20"/>
      <c r="L22" s="21">
        <f t="shared" si="17"/>
        <v>0</v>
      </c>
      <c r="M22" s="20"/>
      <c r="N22" s="21">
        <f t="shared" si="18"/>
        <v>0</v>
      </c>
      <c r="O22" s="20"/>
      <c r="P22" s="21">
        <f t="shared" si="19"/>
        <v>0</v>
      </c>
    </row>
    <row r="23" spans="2:16" ht="30.75" hidden="1" customHeight="1" x14ac:dyDescent="0.25">
      <c r="B23" s="57">
        <f t="shared" si="15"/>
        <v>0</v>
      </c>
      <c r="C23" s="11" t="s">
        <v>282</v>
      </c>
      <c r="D23" s="16" t="s">
        <v>23</v>
      </c>
      <c r="E23" s="13" t="s">
        <v>3</v>
      </c>
      <c r="F23" s="29"/>
      <c r="G23" s="14">
        <f t="shared" si="20"/>
        <v>0</v>
      </c>
      <c r="H23" s="15">
        <f t="shared" si="21"/>
        <v>0</v>
      </c>
      <c r="I23" s="20"/>
      <c r="J23" s="21">
        <f t="shared" si="16"/>
        <v>0</v>
      </c>
      <c r="K23" s="20"/>
      <c r="L23" s="21">
        <f t="shared" si="17"/>
        <v>0</v>
      </c>
      <c r="M23" s="20"/>
      <c r="N23" s="21">
        <f t="shared" si="18"/>
        <v>0</v>
      </c>
      <c r="O23" s="20"/>
      <c r="P23" s="21">
        <f t="shared" si="19"/>
        <v>0</v>
      </c>
    </row>
    <row r="24" spans="2:16" ht="18" hidden="1" customHeight="1" x14ac:dyDescent="0.25">
      <c r="B24" s="57">
        <f t="shared" si="15"/>
        <v>0</v>
      </c>
      <c r="C24" s="11" t="s">
        <v>282</v>
      </c>
      <c r="D24" s="12" t="s">
        <v>24</v>
      </c>
      <c r="E24" s="13" t="s">
        <v>19</v>
      </c>
      <c r="F24" s="29"/>
      <c r="G24" s="14">
        <f t="shared" si="20"/>
        <v>0</v>
      </c>
      <c r="H24" s="15">
        <f t="shared" si="21"/>
        <v>0</v>
      </c>
      <c r="I24" s="20"/>
      <c r="J24" s="21">
        <f t="shared" si="16"/>
        <v>0</v>
      </c>
      <c r="K24" s="20"/>
      <c r="L24" s="21">
        <f t="shared" si="17"/>
        <v>0</v>
      </c>
      <c r="M24" s="20"/>
      <c r="N24" s="21">
        <f t="shared" si="18"/>
        <v>0</v>
      </c>
      <c r="O24" s="20"/>
      <c r="P24" s="21">
        <f t="shared" si="19"/>
        <v>0</v>
      </c>
    </row>
    <row r="25" spans="2:16" ht="18" hidden="1" customHeight="1" x14ac:dyDescent="0.25">
      <c r="B25" s="58">
        <f>IF(SUM(G26:G41)&gt;0,1,0)</f>
        <v>0</v>
      </c>
      <c r="C25" s="11"/>
      <c r="D25" s="25" t="s">
        <v>26</v>
      </c>
      <c r="E25" s="13"/>
      <c r="F25" s="30"/>
      <c r="G25" s="20"/>
      <c r="H25" s="21"/>
      <c r="I25" s="20"/>
      <c r="J25" s="21"/>
      <c r="K25" s="20"/>
      <c r="L25" s="21"/>
      <c r="M25" s="20"/>
      <c r="N25" s="21"/>
      <c r="O25" s="20"/>
      <c r="P25" s="21"/>
    </row>
    <row r="26" spans="2:16" ht="18" hidden="1" customHeight="1" x14ac:dyDescent="0.25">
      <c r="B26" s="58">
        <f>IF(SUM(G27:G33)&gt;0,1,0)</f>
        <v>0</v>
      </c>
      <c r="C26" s="11" t="s">
        <v>282</v>
      </c>
      <c r="D26" s="27" t="s">
        <v>27</v>
      </c>
      <c r="E26" s="13"/>
      <c r="F26" s="30"/>
      <c r="G26" s="20"/>
      <c r="H26" s="21"/>
      <c r="I26" s="20"/>
      <c r="J26" s="21"/>
      <c r="K26" s="20"/>
      <c r="L26" s="21"/>
      <c r="M26" s="20"/>
      <c r="N26" s="21"/>
      <c r="O26" s="20"/>
      <c r="P26" s="21"/>
    </row>
    <row r="27" spans="2:16" ht="18" hidden="1" customHeight="1" x14ac:dyDescent="0.25">
      <c r="B27" s="57">
        <f t="shared" ref="B27:B41" si="22">IF(G27&gt;0,1,0)</f>
        <v>0</v>
      </c>
      <c r="C27" s="11"/>
      <c r="D27" s="16" t="s">
        <v>29</v>
      </c>
      <c r="E27" s="13" t="s">
        <v>3</v>
      </c>
      <c r="F27" s="29"/>
      <c r="G27" s="14">
        <f t="shared" ref="G27:G33" si="23">I27+K27+M27+O27</f>
        <v>0</v>
      </c>
      <c r="H27" s="15">
        <f t="shared" ref="H27:H33" si="24">G27*F27</f>
        <v>0</v>
      </c>
      <c r="I27" s="20"/>
      <c r="J27" s="21">
        <f t="shared" si="16"/>
        <v>0</v>
      </c>
      <c r="K27" s="20"/>
      <c r="L27" s="21">
        <f t="shared" si="17"/>
        <v>0</v>
      </c>
      <c r="M27" s="20"/>
      <c r="N27" s="21">
        <f t="shared" si="18"/>
        <v>0</v>
      </c>
      <c r="O27" s="20"/>
      <c r="P27" s="21">
        <f t="shared" ref="P27:P33" si="25">$F27*O27</f>
        <v>0</v>
      </c>
    </row>
    <row r="28" spans="2:16" ht="18" hidden="1" customHeight="1" x14ac:dyDescent="0.25">
      <c r="B28" s="57">
        <f t="shared" si="22"/>
        <v>0</v>
      </c>
      <c r="C28" s="11"/>
      <c r="D28" s="16" t="s">
        <v>30</v>
      </c>
      <c r="E28" s="13" t="s">
        <v>3</v>
      </c>
      <c r="F28" s="29"/>
      <c r="G28" s="14">
        <f t="shared" si="23"/>
        <v>0</v>
      </c>
      <c r="H28" s="15">
        <f t="shared" si="24"/>
        <v>0</v>
      </c>
      <c r="I28" s="20"/>
      <c r="J28" s="21">
        <f t="shared" si="16"/>
        <v>0</v>
      </c>
      <c r="K28" s="20"/>
      <c r="L28" s="21">
        <f t="shared" si="17"/>
        <v>0</v>
      </c>
      <c r="M28" s="20"/>
      <c r="N28" s="21">
        <f t="shared" si="18"/>
        <v>0</v>
      </c>
      <c r="O28" s="20"/>
      <c r="P28" s="21">
        <f t="shared" si="25"/>
        <v>0</v>
      </c>
    </row>
    <row r="29" spans="2:16" ht="18" hidden="1" customHeight="1" x14ac:dyDescent="0.25">
      <c r="B29" s="57">
        <f t="shared" si="22"/>
        <v>0</v>
      </c>
      <c r="C29" s="11"/>
      <c r="D29" s="16" t="s">
        <v>31</v>
      </c>
      <c r="E29" s="13" t="s">
        <v>3</v>
      </c>
      <c r="F29" s="29"/>
      <c r="G29" s="14">
        <f t="shared" si="23"/>
        <v>0</v>
      </c>
      <c r="H29" s="15">
        <f t="shared" si="24"/>
        <v>0</v>
      </c>
      <c r="I29" s="20"/>
      <c r="J29" s="21">
        <f t="shared" si="16"/>
        <v>0</v>
      </c>
      <c r="K29" s="20"/>
      <c r="L29" s="21">
        <f t="shared" si="17"/>
        <v>0</v>
      </c>
      <c r="M29" s="20"/>
      <c r="N29" s="21">
        <f t="shared" si="18"/>
        <v>0</v>
      </c>
      <c r="O29" s="20"/>
      <c r="P29" s="21">
        <f t="shared" si="25"/>
        <v>0</v>
      </c>
    </row>
    <row r="30" spans="2:16" ht="18" hidden="1" customHeight="1" x14ac:dyDescent="0.25">
      <c r="B30" s="57">
        <f t="shared" si="22"/>
        <v>0</v>
      </c>
      <c r="C30" s="11"/>
      <c r="D30" s="16" t="s">
        <v>32</v>
      </c>
      <c r="E30" s="13" t="s">
        <v>3</v>
      </c>
      <c r="F30" s="29"/>
      <c r="G30" s="14">
        <f t="shared" si="23"/>
        <v>0</v>
      </c>
      <c r="H30" s="15">
        <f t="shared" si="24"/>
        <v>0</v>
      </c>
      <c r="I30" s="20"/>
      <c r="J30" s="21">
        <f t="shared" si="16"/>
        <v>0</v>
      </c>
      <c r="K30" s="20"/>
      <c r="L30" s="21">
        <f t="shared" si="17"/>
        <v>0</v>
      </c>
      <c r="M30" s="20"/>
      <c r="N30" s="21">
        <f t="shared" si="18"/>
        <v>0</v>
      </c>
      <c r="O30" s="20"/>
      <c r="P30" s="21">
        <f t="shared" si="25"/>
        <v>0</v>
      </c>
    </row>
    <row r="31" spans="2:16" ht="18" hidden="1" customHeight="1" x14ac:dyDescent="0.25">
      <c r="B31" s="57">
        <f t="shared" si="22"/>
        <v>0</v>
      </c>
      <c r="C31" s="11"/>
      <c r="D31" s="16" t="s">
        <v>33</v>
      </c>
      <c r="E31" s="13" t="s">
        <v>3</v>
      </c>
      <c r="F31" s="29"/>
      <c r="G31" s="14">
        <f t="shared" si="23"/>
        <v>0</v>
      </c>
      <c r="H31" s="15">
        <f t="shared" si="24"/>
        <v>0</v>
      </c>
      <c r="I31" s="20"/>
      <c r="J31" s="21">
        <f t="shared" si="16"/>
        <v>0</v>
      </c>
      <c r="K31" s="20"/>
      <c r="L31" s="21">
        <f t="shared" si="17"/>
        <v>0</v>
      </c>
      <c r="M31" s="20"/>
      <c r="N31" s="21">
        <f t="shared" si="18"/>
        <v>0</v>
      </c>
      <c r="O31" s="20"/>
      <c r="P31" s="21">
        <f t="shared" si="25"/>
        <v>0</v>
      </c>
    </row>
    <row r="32" spans="2:16" ht="18" hidden="1" customHeight="1" x14ac:dyDescent="0.25">
      <c r="B32" s="57">
        <f t="shared" si="22"/>
        <v>0</v>
      </c>
      <c r="C32" s="11"/>
      <c r="D32" s="16" t="s">
        <v>34</v>
      </c>
      <c r="E32" s="13" t="s">
        <v>3</v>
      </c>
      <c r="F32" s="29"/>
      <c r="G32" s="14">
        <f t="shared" si="23"/>
        <v>0</v>
      </c>
      <c r="H32" s="15">
        <f t="shared" si="24"/>
        <v>0</v>
      </c>
      <c r="I32" s="20"/>
      <c r="J32" s="21">
        <f t="shared" si="16"/>
        <v>0</v>
      </c>
      <c r="K32" s="20"/>
      <c r="L32" s="21">
        <f t="shared" si="17"/>
        <v>0</v>
      </c>
      <c r="M32" s="20"/>
      <c r="N32" s="21">
        <f t="shared" si="18"/>
        <v>0</v>
      </c>
      <c r="O32" s="20"/>
      <c r="P32" s="21">
        <f t="shared" si="25"/>
        <v>0</v>
      </c>
    </row>
    <row r="33" spans="2:16" ht="18" hidden="1" customHeight="1" x14ac:dyDescent="0.25">
      <c r="B33" s="57">
        <f t="shared" si="22"/>
        <v>0</v>
      </c>
      <c r="C33" s="11"/>
      <c r="D33" s="16" t="s">
        <v>35</v>
      </c>
      <c r="E33" s="13" t="s">
        <v>3</v>
      </c>
      <c r="F33" s="29"/>
      <c r="G33" s="14">
        <f t="shared" si="23"/>
        <v>0</v>
      </c>
      <c r="H33" s="15">
        <f t="shared" si="24"/>
        <v>0</v>
      </c>
      <c r="I33" s="20"/>
      <c r="J33" s="21">
        <f t="shared" si="16"/>
        <v>0</v>
      </c>
      <c r="K33" s="20"/>
      <c r="L33" s="21">
        <f t="shared" si="17"/>
        <v>0</v>
      </c>
      <c r="M33" s="20"/>
      <c r="N33" s="21">
        <f t="shared" si="18"/>
        <v>0</v>
      </c>
      <c r="O33" s="20"/>
      <c r="P33" s="21">
        <f t="shared" si="25"/>
        <v>0</v>
      </c>
    </row>
    <row r="34" spans="2:16" ht="18" hidden="1" customHeight="1" x14ac:dyDescent="0.25">
      <c r="B34" s="58">
        <f>IF(SUM(G35:G41)&gt;0,1,0)</f>
        <v>0</v>
      </c>
      <c r="C34" s="11" t="s">
        <v>282</v>
      </c>
      <c r="D34" s="27" t="s">
        <v>36</v>
      </c>
      <c r="E34" s="13"/>
      <c r="F34" s="30"/>
      <c r="G34" s="20"/>
      <c r="H34" s="21"/>
      <c r="I34" s="20"/>
      <c r="J34" s="21"/>
      <c r="K34" s="20"/>
      <c r="L34" s="21"/>
      <c r="M34" s="20"/>
      <c r="N34" s="21"/>
      <c r="O34" s="20"/>
      <c r="P34" s="21"/>
    </row>
    <row r="35" spans="2:16" ht="18" hidden="1" customHeight="1" x14ac:dyDescent="0.25">
      <c r="B35" s="57">
        <f t="shared" si="22"/>
        <v>0</v>
      </c>
      <c r="C35" s="11"/>
      <c r="D35" s="16" t="s">
        <v>29</v>
      </c>
      <c r="E35" s="13" t="s">
        <v>3</v>
      </c>
      <c r="F35" s="29"/>
      <c r="G35" s="14">
        <f t="shared" ref="G35:G41" si="26">I35+K35+M35+O35</f>
        <v>0</v>
      </c>
      <c r="H35" s="15">
        <f t="shared" ref="H35:H41" si="27">G35*F35</f>
        <v>0</v>
      </c>
      <c r="I35" s="20"/>
      <c r="J35" s="21">
        <f t="shared" si="16"/>
        <v>0</v>
      </c>
      <c r="K35" s="20"/>
      <c r="L35" s="21">
        <f t="shared" si="17"/>
        <v>0</v>
      </c>
      <c r="M35" s="20"/>
      <c r="N35" s="21">
        <f t="shared" si="18"/>
        <v>0</v>
      </c>
      <c r="O35" s="20"/>
      <c r="P35" s="21">
        <f t="shared" ref="P35:P41" si="28">$F35*O35</f>
        <v>0</v>
      </c>
    </row>
    <row r="36" spans="2:16" ht="18" hidden="1" customHeight="1" x14ac:dyDescent="0.25">
      <c r="B36" s="57">
        <f t="shared" si="22"/>
        <v>0</v>
      </c>
      <c r="C36" s="11"/>
      <c r="D36" s="16" t="s">
        <v>30</v>
      </c>
      <c r="E36" s="13" t="s">
        <v>3</v>
      </c>
      <c r="F36" s="29"/>
      <c r="G36" s="14">
        <f t="shared" si="26"/>
        <v>0</v>
      </c>
      <c r="H36" s="15">
        <f t="shared" si="27"/>
        <v>0</v>
      </c>
      <c r="I36" s="20"/>
      <c r="J36" s="21">
        <f t="shared" si="16"/>
        <v>0</v>
      </c>
      <c r="K36" s="20"/>
      <c r="L36" s="21">
        <f t="shared" si="17"/>
        <v>0</v>
      </c>
      <c r="M36" s="20"/>
      <c r="N36" s="21">
        <f t="shared" si="18"/>
        <v>0</v>
      </c>
      <c r="O36" s="20"/>
      <c r="P36" s="21">
        <f t="shared" si="28"/>
        <v>0</v>
      </c>
    </row>
    <row r="37" spans="2:16" ht="18" hidden="1" customHeight="1" x14ac:dyDescent="0.25">
      <c r="B37" s="57">
        <f t="shared" si="22"/>
        <v>0</v>
      </c>
      <c r="C37" s="11"/>
      <c r="D37" s="16" t="s">
        <v>31</v>
      </c>
      <c r="E37" s="13" t="s">
        <v>3</v>
      </c>
      <c r="F37" s="29"/>
      <c r="G37" s="14">
        <f t="shared" si="26"/>
        <v>0</v>
      </c>
      <c r="H37" s="15">
        <f t="shared" si="27"/>
        <v>0</v>
      </c>
      <c r="I37" s="20"/>
      <c r="J37" s="21">
        <f t="shared" si="16"/>
        <v>0</v>
      </c>
      <c r="K37" s="20"/>
      <c r="L37" s="21">
        <f t="shared" si="17"/>
        <v>0</v>
      </c>
      <c r="M37" s="20"/>
      <c r="N37" s="21">
        <f t="shared" si="18"/>
        <v>0</v>
      </c>
      <c r="O37" s="20"/>
      <c r="P37" s="21">
        <f t="shared" si="28"/>
        <v>0</v>
      </c>
    </row>
    <row r="38" spans="2:16" ht="18" hidden="1" customHeight="1" x14ac:dyDescent="0.25">
      <c r="B38" s="57">
        <f t="shared" si="22"/>
        <v>0</v>
      </c>
      <c r="C38" s="11"/>
      <c r="D38" s="16" t="s">
        <v>32</v>
      </c>
      <c r="E38" s="13" t="s">
        <v>3</v>
      </c>
      <c r="F38" s="29"/>
      <c r="G38" s="14">
        <f t="shared" si="26"/>
        <v>0</v>
      </c>
      <c r="H38" s="15">
        <f t="shared" si="27"/>
        <v>0</v>
      </c>
      <c r="I38" s="20"/>
      <c r="J38" s="21">
        <f t="shared" si="16"/>
        <v>0</v>
      </c>
      <c r="K38" s="20"/>
      <c r="L38" s="21">
        <f t="shared" si="17"/>
        <v>0</v>
      </c>
      <c r="M38" s="20"/>
      <c r="N38" s="21">
        <f t="shared" si="18"/>
        <v>0</v>
      </c>
      <c r="O38" s="20"/>
      <c r="P38" s="21">
        <f t="shared" si="28"/>
        <v>0</v>
      </c>
    </row>
    <row r="39" spans="2:16" ht="18" hidden="1" customHeight="1" x14ac:dyDescent="0.25">
      <c r="B39" s="57">
        <f t="shared" si="22"/>
        <v>0</v>
      </c>
      <c r="C39" s="11"/>
      <c r="D39" s="16" t="s">
        <v>33</v>
      </c>
      <c r="E39" s="13" t="s">
        <v>3</v>
      </c>
      <c r="F39" s="29"/>
      <c r="G39" s="14">
        <f t="shared" si="26"/>
        <v>0</v>
      </c>
      <c r="H39" s="15">
        <f t="shared" si="27"/>
        <v>0</v>
      </c>
      <c r="I39" s="20"/>
      <c r="J39" s="21">
        <f t="shared" si="16"/>
        <v>0</v>
      </c>
      <c r="K39" s="20"/>
      <c r="L39" s="21">
        <f t="shared" si="17"/>
        <v>0</v>
      </c>
      <c r="M39" s="20"/>
      <c r="N39" s="21">
        <f t="shared" si="18"/>
        <v>0</v>
      </c>
      <c r="O39" s="20"/>
      <c r="P39" s="21">
        <f t="shared" si="28"/>
        <v>0</v>
      </c>
    </row>
    <row r="40" spans="2:16" ht="18" hidden="1" customHeight="1" x14ac:dyDescent="0.25">
      <c r="B40" s="57">
        <f t="shared" si="22"/>
        <v>0</v>
      </c>
      <c r="C40" s="11"/>
      <c r="D40" s="16" t="s">
        <v>34</v>
      </c>
      <c r="E40" s="13" t="s">
        <v>3</v>
      </c>
      <c r="F40" s="29"/>
      <c r="G40" s="14">
        <f t="shared" si="26"/>
        <v>0</v>
      </c>
      <c r="H40" s="15">
        <f t="shared" si="27"/>
        <v>0</v>
      </c>
      <c r="I40" s="20"/>
      <c r="J40" s="21">
        <f t="shared" si="16"/>
        <v>0</v>
      </c>
      <c r="K40" s="20"/>
      <c r="L40" s="21">
        <f t="shared" si="17"/>
        <v>0</v>
      </c>
      <c r="M40" s="20"/>
      <c r="N40" s="21">
        <f t="shared" si="18"/>
        <v>0</v>
      </c>
      <c r="O40" s="20"/>
      <c r="P40" s="21">
        <f t="shared" si="28"/>
        <v>0</v>
      </c>
    </row>
    <row r="41" spans="2:16" ht="18" hidden="1" customHeight="1" x14ac:dyDescent="0.25">
      <c r="B41" s="57">
        <f t="shared" si="22"/>
        <v>0</v>
      </c>
      <c r="C41" s="11"/>
      <c r="D41" s="16" t="s">
        <v>35</v>
      </c>
      <c r="E41" s="13" t="s">
        <v>3</v>
      </c>
      <c r="F41" s="29"/>
      <c r="G41" s="14">
        <f t="shared" si="26"/>
        <v>0</v>
      </c>
      <c r="H41" s="15">
        <f t="shared" si="27"/>
        <v>0</v>
      </c>
      <c r="I41" s="20"/>
      <c r="J41" s="21">
        <f t="shared" si="16"/>
        <v>0</v>
      </c>
      <c r="K41" s="20"/>
      <c r="L41" s="21">
        <f t="shared" si="17"/>
        <v>0</v>
      </c>
      <c r="M41" s="20"/>
      <c r="N41" s="21">
        <f t="shared" si="18"/>
        <v>0</v>
      </c>
      <c r="O41" s="20"/>
      <c r="P41" s="21">
        <f t="shared" si="28"/>
        <v>0</v>
      </c>
    </row>
    <row r="42" spans="2:16" ht="35.1" customHeight="1" x14ac:dyDescent="0.25">
      <c r="B42" s="58">
        <f>IF(SUM(G43:G165)&gt;0,1,0)</f>
        <v>1</v>
      </c>
      <c r="C42" s="59"/>
      <c r="D42" s="60" t="s">
        <v>280</v>
      </c>
      <c r="E42" s="61"/>
      <c r="F42" s="62"/>
      <c r="G42" s="63"/>
      <c r="H42" s="64"/>
      <c r="I42" s="63"/>
      <c r="J42" s="64"/>
      <c r="K42" s="63"/>
      <c r="L42" s="64"/>
      <c r="M42" s="63"/>
      <c r="N42" s="64"/>
      <c r="O42" s="63"/>
      <c r="P42" s="64"/>
    </row>
    <row r="43" spans="2:16" ht="18" customHeight="1" x14ac:dyDescent="0.25">
      <c r="B43" s="58">
        <f>IF(SUM(G44:G77)&gt;0,1,0)</f>
        <v>1</v>
      </c>
      <c r="C43" s="11"/>
      <c r="D43" s="26" t="s">
        <v>37</v>
      </c>
      <c r="E43" s="13"/>
      <c r="F43" s="30"/>
      <c r="G43" s="20"/>
      <c r="H43" s="21"/>
      <c r="I43" s="20"/>
      <c r="J43" s="21"/>
      <c r="K43" s="20"/>
      <c r="L43" s="21"/>
      <c r="M43" s="20"/>
      <c r="N43" s="21"/>
      <c r="O43" s="20"/>
      <c r="P43" s="21"/>
    </row>
    <row r="44" spans="2:16" ht="18" customHeight="1" x14ac:dyDescent="0.25">
      <c r="B44" s="58">
        <f>IF(SUM(G45:G55)&gt;0,1,0)</f>
        <v>1</v>
      </c>
      <c r="C44" s="11" t="s">
        <v>523</v>
      </c>
      <c r="D44" s="27" t="s">
        <v>38</v>
      </c>
      <c r="E44" s="13"/>
      <c r="F44" s="30"/>
      <c r="G44" s="20"/>
      <c r="H44" s="21"/>
      <c r="I44" s="20"/>
      <c r="J44" s="21"/>
      <c r="K44" s="20"/>
      <c r="L44" s="21"/>
      <c r="M44" s="20"/>
      <c r="N44" s="21"/>
      <c r="O44" s="20"/>
      <c r="P44" s="21"/>
    </row>
    <row r="45" spans="2:16" ht="18" customHeight="1" x14ac:dyDescent="0.25">
      <c r="B45" s="57">
        <f t="shared" ref="B45:B55" si="29">IF(G45&gt;0,1,0)</f>
        <v>1</v>
      </c>
      <c r="C45" s="11"/>
      <c r="D45" s="16" t="s">
        <v>238</v>
      </c>
      <c r="E45" s="13" t="s">
        <v>3</v>
      </c>
      <c r="F45" s="29"/>
      <c r="G45" s="14">
        <f t="shared" ref="G45:G55" si="30">I45+K45+M45+O45</f>
        <v>170</v>
      </c>
      <c r="H45" s="15">
        <f t="shared" ref="H45:H55" si="31">G45*F45</f>
        <v>0</v>
      </c>
      <c r="I45" s="20">
        <v>170</v>
      </c>
      <c r="J45" s="21">
        <f t="shared" ref="J45" si="32">$F45*I45</f>
        <v>0</v>
      </c>
      <c r="K45" s="20"/>
      <c r="L45" s="21">
        <f t="shared" ref="L45" si="33">$F45*K45</f>
        <v>0</v>
      </c>
      <c r="M45" s="20"/>
      <c r="N45" s="21">
        <f t="shared" ref="N45" si="34">$F45*M45</f>
        <v>0</v>
      </c>
      <c r="O45" s="20"/>
      <c r="P45" s="21">
        <f t="shared" ref="P45:P55" si="35">$F45*O45</f>
        <v>0</v>
      </c>
    </row>
    <row r="46" spans="2:16" ht="18" hidden="1" customHeight="1" x14ac:dyDescent="0.25">
      <c r="B46" s="57">
        <f t="shared" si="29"/>
        <v>0</v>
      </c>
      <c r="C46" s="11"/>
      <c r="D46" s="16" t="s">
        <v>446</v>
      </c>
      <c r="E46" s="13" t="s">
        <v>3</v>
      </c>
      <c r="F46" s="29"/>
      <c r="G46" s="14">
        <f t="shared" si="30"/>
        <v>0</v>
      </c>
      <c r="H46" s="15">
        <f t="shared" si="31"/>
        <v>0</v>
      </c>
      <c r="I46" s="20"/>
      <c r="J46" s="21">
        <f t="shared" si="16"/>
        <v>0</v>
      </c>
      <c r="K46" s="20"/>
      <c r="L46" s="21">
        <f t="shared" si="17"/>
        <v>0</v>
      </c>
      <c r="M46" s="20"/>
      <c r="N46" s="21">
        <f t="shared" si="18"/>
        <v>0</v>
      </c>
      <c r="O46" s="20"/>
      <c r="P46" s="21">
        <f t="shared" si="35"/>
        <v>0</v>
      </c>
    </row>
    <row r="47" spans="2:16" ht="18" customHeight="1" x14ac:dyDescent="0.25">
      <c r="B47" s="57">
        <f t="shared" si="29"/>
        <v>1</v>
      </c>
      <c r="C47" s="11"/>
      <c r="D47" s="16" t="s">
        <v>447</v>
      </c>
      <c r="E47" s="13" t="s">
        <v>3</v>
      </c>
      <c r="F47" s="29"/>
      <c r="G47" s="14">
        <f t="shared" si="30"/>
        <v>150</v>
      </c>
      <c r="H47" s="15">
        <f t="shared" si="31"/>
        <v>0</v>
      </c>
      <c r="I47" s="20">
        <v>150</v>
      </c>
      <c r="J47" s="21">
        <f t="shared" si="16"/>
        <v>0</v>
      </c>
      <c r="K47" s="20"/>
      <c r="L47" s="21">
        <f t="shared" si="17"/>
        <v>0</v>
      </c>
      <c r="M47" s="20"/>
      <c r="N47" s="21">
        <f t="shared" si="18"/>
        <v>0</v>
      </c>
      <c r="O47" s="20"/>
      <c r="P47" s="21">
        <f t="shared" si="35"/>
        <v>0</v>
      </c>
    </row>
    <row r="48" spans="2:16" ht="18" hidden="1" customHeight="1" x14ac:dyDescent="0.25">
      <c r="B48" s="57">
        <f t="shared" si="29"/>
        <v>0</v>
      </c>
      <c r="C48" s="11"/>
      <c r="D48" s="16" t="s">
        <v>448</v>
      </c>
      <c r="E48" s="13" t="s">
        <v>3</v>
      </c>
      <c r="F48" s="29"/>
      <c r="G48" s="14">
        <f t="shared" si="30"/>
        <v>0</v>
      </c>
      <c r="H48" s="15">
        <f t="shared" si="31"/>
        <v>0</v>
      </c>
      <c r="I48" s="20"/>
      <c r="J48" s="21">
        <f t="shared" si="16"/>
        <v>0</v>
      </c>
      <c r="K48" s="20"/>
      <c r="L48" s="21">
        <f t="shared" si="17"/>
        <v>0</v>
      </c>
      <c r="M48" s="20"/>
      <c r="N48" s="21">
        <f t="shared" si="18"/>
        <v>0</v>
      </c>
      <c r="O48" s="20"/>
      <c r="P48" s="21">
        <f t="shared" si="35"/>
        <v>0</v>
      </c>
    </row>
    <row r="49" spans="2:16" ht="18" hidden="1" customHeight="1" x14ac:dyDescent="0.25">
      <c r="B49" s="57">
        <f t="shared" si="29"/>
        <v>0</v>
      </c>
      <c r="C49" s="11"/>
      <c r="D49" s="16" t="s">
        <v>449</v>
      </c>
      <c r="E49" s="13" t="s">
        <v>3</v>
      </c>
      <c r="F49" s="29"/>
      <c r="G49" s="14">
        <f t="shared" si="30"/>
        <v>0</v>
      </c>
      <c r="H49" s="15">
        <f t="shared" si="31"/>
        <v>0</v>
      </c>
      <c r="I49" s="20"/>
      <c r="J49" s="21">
        <f t="shared" si="16"/>
        <v>0</v>
      </c>
      <c r="K49" s="20"/>
      <c r="L49" s="21">
        <f t="shared" si="17"/>
        <v>0</v>
      </c>
      <c r="M49" s="20"/>
      <c r="N49" s="21">
        <f t="shared" si="18"/>
        <v>0</v>
      </c>
      <c r="O49" s="20"/>
      <c r="P49" s="21">
        <f t="shared" si="35"/>
        <v>0</v>
      </c>
    </row>
    <row r="50" spans="2:16" ht="18" customHeight="1" x14ac:dyDescent="0.25">
      <c r="B50" s="57">
        <f t="shared" si="29"/>
        <v>1</v>
      </c>
      <c r="C50" s="11"/>
      <c r="D50" s="16" t="s">
        <v>450</v>
      </c>
      <c r="E50" s="13" t="s">
        <v>3</v>
      </c>
      <c r="F50" s="29"/>
      <c r="G50" s="14">
        <f t="shared" si="30"/>
        <v>315</v>
      </c>
      <c r="H50" s="15">
        <f t="shared" si="31"/>
        <v>0</v>
      </c>
      <c r="I50" s="20">
        <v>315</v>
      </c>
      <c r="J50" s="21">
        <f t="shared" si="16"/>
        <v>0</v>
      </c>
      <c r="K50" s="20"/>
      <c r="L50" s="21">
        <f t="shared" si="17"/>
        <v>0</v>
      </c>
      <c r="M50" s="20"/>
      <c r="N50" s="21">
        <f t="shared" si="18"/>
        <v>0</v>
      </c>
      <c r="O50" s="20"/>
      <c r="P50" s="21">
        <f t="shared" si="35"/>
        <v>0</v>
      </c>
    </row>
    <row r="51" spans="2:16" ht="18" customHeight="1" x14ac:dyDescent="0.25">
      <c r="B51" s="57">
        <f t="shared" si="29"/>
        <v>1</v>
      </c>
      <c r="C51" s="11"/>
      <c r="D51" s="16" t="s">
        <v>451</v>
      </c>
      <c r="E51" s="13" t="s">
        <v>3</v>
      </c>
      <c r="F51" s="29"/>
      <c r="G51" s="14">
        <f t="shared" si="30"/>
        <v>460</v>
      </c>
      <c r="H51" s="15">
        <f t="shared" si="31"/>
        <v>0</v>
      </c>
      <c r="I51" s="20">
        <v>460</v>
      </c>
      <c r="J51" s="21">
        <f t="shared" si="16"/>
        <v>0</v>
      </c>
      <c r="K51" s="20"/>
      <c r="L51" s="21">
        <f t="shared" si="17"/>
        <v>0</v>
      </c>
      <c r="M51" s="20"/>
      <c r="N51" s="21">
        <f t="shared" si="18"/>
        <v>0</v>
      </c>
      <c r="O51" s="20"/>
      <c r="P51" s="21">
        <f t="shared" si="35"/>
        <v>0</v>
      </c>
    </row>
    <row r="52" spans="2:16" ht="18" hidden="1" customHeight="1" x14ac:dyDescent="0.25">
      <c r="B52" s="57">
        <f t="shared" si="29"/>
        <v>0</v>
      </c>
      <c r="C52" s="11"/>
      <c r="D52" s="16" t="s">
        <v>452</v>
      </c>
      <c r="E52" s="13" t="s">
        <v>3</v>
      </c>
      <c r="F52" s="29"/>
      <c r="G52" s="14">
        <f t="shared" si="30"/>
        <v>0</v>
      </c>
      <c r="H52" s="15">
        <f t="shared" si="31"/>
        <v>0</v>
      </c>
      <c r="I52" s="20"/>
      <c r="J52" s="21">
        <f t="shared" si="16"/>
        <v>0</v>
      </c>
      <c r="K52" s="20"/>
      <c r="L52" s="21">
        <f t="shared" si="17"/>
        <v>0</v>
      </c>
      <c r="M52" s="20"/>
      <c r="N52" s="21">
        <f t="shared" si="18"/>
        <v>0</v>
      </c>
      <c r="O52" s="20"/>
      <c r="P52" s="21">
        <f t="shared" si="35"/>
        <v>0</v>
      </c>
    </row>
    <row r="53" spans="2:16" ht="18" customHeight="1" x14ac:dyDescent="0.25">
      <c r="B53" s="57">
        <f t="shared" si="29"/>
        <v>1</v>
      </c>
      <c r="C53" s="11"/>
      <c r="D53" s="16" t="s">
        <v>453</v>
      </c>
      <c r="E53" s="13" t="s">
        <v>3</v>
      </c>
      <c r="F53" s="29"/>
      <c r="G53" s="14">
        <f t="shared" si="30"/>
        <v>6</v>
      </c>
      <c r="H53" s="15">
        <f t="shared" si="31"/>
        <v>0</v>
      </c>
      <c r="I53" s="20">
        <v>6</v>
      </c>
      <c r="J53" s="21">
        <f t="shared" si="16"/>
        <v>0</v>
      </c>
      <c r="K53" s="20"/>
      <c r="L53" s="21">
        <f t="shared" si="17"/>
        <v>0</v>
      </c>
      <c r="M53" s="20"/>
      <c r="N53" s="21">
        <f t="shared" si="18"/>
        <v>0</v>
      </c>
      <c r="O53" s="20"/>
      <c r="P53" s="21">
        <f t="shared" si="35"/>
        <v>0</v>
      </c>
    </row>
    <row r="54" spans="2:16" ht="18" hidden="1" customHeight="1" x14ac:dyDescent="0.25">
      <c r="B54" s="57">
        <f t="shared" si="29"/>
        <v>0</v>
      </c>
      <c r="C54" s="11"/>
      <c r="D54" s="16" t="s">
        <v>454</v>
      </c>
      <c r="E54" s="13" t="s">
        <v>3</v>
      </c>
      <c r="F54" s="29"/>
      <c r="G54" s="14">
        <f t="shared" si="30"/>
        <v>0</v>
      </c>
      <c r="H54" s="15">
        <f t="shared" si="31"/>
        <v>0</v>
      </c>
      <c r="I54" s="20"/>
      <c r="J54" s="21">
        <f t="shared" si="16"/>
        <v>0</v>
      </c>
      <c r="K54" s="20"/>
      <c r="L54" s="21">
        <f t="shared" si="17"/>
        <v>0</v>
      </c>
      <c r="M54" s="20"/>
      <c r="N54" s="21">
        <f t="shared" si="18"/>
        <v>0</v>
      </c>
      <c r="O54" s="20"/>
      <c r="P54" s="21">
        <f t="shared" si="35"/>
        <v>0</v>
      </c>
    </row>
    <row r="55" spans="2:16" ht="18" hidden="1" customHeight="1" x14ac:dyDescent="0.25">
      <c r="B55" s="57">
        <f t="shared" si="29"/>
        <v>0</v>
      </c>
      <c r="C55" s="11"/>
      <c r="D55" s="16" t="s">
        <v>455</v>
      </c>
      <c r="E55" s="13" t="s">
        <v>3</v>
      </c>
      <c r="F55" s="29"/>
      <c r="G55" s="14">
        <f t="shared" si="30"/>
        <v>0</v>
      </c>
      <c r="H55" s="15">
        <f t="shared" si="31"/>
        <v>0</v>
      </c>
      <c r="I55" s="20"/>
      <c r="J55" s="21">
        <f t="shared" si="16"/>
        <v>0</v>
      </c>
      <c r="K55" s="20"/>
      <c r="L55" s="21">
        <f t="shared" si="17"/>
        <v>0</v>
      </c>
      <c r="M55" s="20"/>
      <c r="N55" s="21">
        <f t="shared" si="18"/>
        <v>0</v>
      </c>
      <c r="O55" s="20"/>
      <c r="P55" s="21">
        <f t="shared" si="35"/>
        <v>0</v>
      </c>
    </row>
    <row r="56" spans="2:16" ht="30" hidden="1" customHeight="1" x14ac:dyDescent="0.25">
      <c r="B56" s="58">
        <f>IF(SUM(G57:G68)&gt;0,1,0)</f>
        <v>0</v>
      </c>
      <c r="C56" s="11" t="s">
        <v>282</v>
      </c>
      <c r="D56" s="27" t="s">
        <v>49</v>
      </c>
      <c r="E56" s="13"/>
      <c r="F56" s="30"/>
      <c r="G56" s="20"/>
      <c r="H56" s="21"/>
      <c r="I56" s="20"/>
      <c r="J56" s="21"/>
      <c r="K56" s="20"/>
      <c r="L56" s="21"/>
      <c r="M56" s="20"/>
      <c r="N56" s="21"/>
      <c r="O56" s="20"/>
      <c r="P56" s="21"/>
    </row>
    <row r="57" spans="2:16" ht="18" hidden="1" customHeight="1" x14ac:dyDescent="0.25">
      <c r="B57" s="57">
        <f t="shared" ref="B57:B58" si="36">IF(G57&gt;0,1,0)</f>
        <v>0</v>
      </c>
      <c r="C57" s="11"/>
      <c r="D57" s="16" t="s">
        <v>106</v>
      </c>
      <c r="E57" s="13" t="s">
        <v>3</v>
      </c>
      <c r="F57" s="29"/>
      <c r="G57" s="14">
        <f t="shared" ref="G57:G58" si="37">I57+K57+M57+O57</f>
        <v>0</v>
      </c>
      <c r="H57" s="15">
        <f t="shared" ref="H57:H58" si="38">G57*F57</f>
        <v>0</v>
      </c>
      <c r="I57" s="20"/>
      <c r="J57" s="21">
        <f t="shared" ref="J57:J58" si="39">$F57*I57</f>
        <v>0</v>
      </c>
      <c r="K57" s="20"/>
      <c r="L57" s="21">
        <f t="shared" ref="L57:L58" si="40">$F57*K57</f>
        <v>0</v>
      </c>
      <c r="M57" s="20"/>
      <c r="N57" s="21">
        <f t="shared" ref="N57:N58" si="41">$F57*M57</f>
        <v>0</v>
      </c>
      <c r="O57" s="20"/>
      <c r="P57" s="21">
        <f t="shared" ref="P57:P58" si="42">$F57*O57</f>
        <v>0</v>
      </c>
    </row>
    <row r="58" spans="2:16" ht="18" hidden="1" customHeight="1" x14ac:dyDescent="0.25">
      <c r="B58" s="57">
        <f t="shared" si="36"/>
        <v>0</v>
      </c>
      <c r="C58" s="11"/>
      <c r="D58" s="16" t="s">
        <v>92</v>
      </c>
      <c r="E58" s="13" t="s">
        <v>3</v>
      </c>
      <c r="F58" s="29"/>
      <c r="G58" s="14">
        <f t="shared" si="37"/>
        <v>0</v>
      </c>
      <c r="H58" s="15">
        <f t="shared" si="38"/>
        <v>0</v>
      </c>
      <c r="I58" s="20"/>
      <c r="J58" s="21">
        <f t="shared" si="39"/>
        <v>0</v>
      </c>
      <c r="K58" s="20"/>
      <c r="L58" s="21">
        <f t="shared" si="40"/>
        <v>0</v>
      </c>
      <c r="M58" s="20"/>
      <c r="N58" s="21">
        <f t="shared" si="41"/>
        <v>0</v>
      </c>
      <c r="O58" s="20"/>
      <c r="P58" s="21">
        <f t="shared" si="42"/>
        <v>0</v>
      </c>
    </row>
    <row r="59" spans="2:16" ht="18" hidden="1" customHeight="1" x14ac:dyDescent="0.25">
      <c r="B59" s="57">
        <f t="shared" ref="B59:B68" si="43">IF(G59&gt;0,1,0)</f>
        <v>0</v>
      </c>
      <c r="C59" s="11"/>
      <c r="D59" s="16" t="s">
        <v>93</v>
      </c>
      <c r="E59" s="13" t="s">
        <v>3</v>
      </c>
      <c r="F59" s="29"/>
      <c r="G59" s="14">
        <f t="shared" ref="G59:G68" si="44">I59+K59+M59+O59</f>
        <v>0</v>
      </c>
      <c r="H59" s="15">
        <f t="shared" ref="H59:H68" si="45">G59*F59</f>
        <v>0</v>
      </c>
      <c r="I59" s="20"/>
      <c r="J59" s="21">
        <f t="shared" si="16"/>
        <v>0</v>
      </c>
      <c r="K59" s="20"/>
      <c r="L59" s="21">
        <f t="shared" si="17"/>
        <v>0</v>
      </c>
      <c r="M59" s="20"/>
      <c r="N59" s="21">
        <f t="shared" si="18"/>
        <v>0</v>
      </c>
      <c r="O59" s="20"/>
      <c r="P59" s="21">
        <f t="shared" ref="P59:P68" si="46">$F59*O59</f>
        <v>0</v>
      </c>
    </row>
    <row r="60" spans="2:16" ht="18" hidden="1" customHeight="1" x14ac:dyDescent="0.25">
      <c r="B60" s="57">
        <f t="shared" si="43"/>
        <v>0</v>
      </c>
      <c r="C60" s="11"/>
      <c r="D60" s="16" t="s">
        <v>107</v>
      </c>
      <c r="E60" s="13" t="s">
        <v>3</v>
      </c>
      <c r="F60" s="29"/>
      <c r="G60" s="14">
        <f t="shared" si="44"/>
        <v>0</v>
      </c>
      <c r="H60" s="15">
        <f t="shared" si="45"/>
        <v>0</v>
      </c>
      <c r="I60" s="20"/>
      <c r="J60" s="21">
        <f t="shared" ref="J60" si="47">$F60*I60</f>
        <v>0</v>
      </c>
      <c r="K60" s="20"/>
      <c r="L60" s="21">
        <f t="shared" ref="L60" si="48">$F60*K60</f>
        <v>0</v>
      </c>
      <c r="M60" s="20"/>
      <c r="N60" s="21">
        <f t="shared" ref="N60" si="49">$F60*M60</f>
        <v>0</v>
      </c>
      <c r="O60" s="20"/>
      <c r="P60" s="21">
        <f t="shared" si="46"/>
        <v>0</v>
      </c>
    </row>
    <row r="61" spans="2:16" ht="18" hidden="1" customHeight="1" x14ac:dyDescent="0.25">
      <c r="B61" s="57">
        <f t="shared" si="43"/>
        <v>0</v>
      </c>
      <c r="C61" s="11"/>
      <c r="D61" s="16" t="s">
        <v>108</v>
      </c>
      <c r="E61" s="13" t="s">
        <v>3</v>
      </c>
      <c r="F61" s="29"/>
      <c r="G61" s="14">
        <f t="shared" si="44"/>
        <v>0</v>
      </c>
      <c r="H61" s="15">
        <f t="shared" si="45"/>
        <v>0</v>
      </c>
      <c r="I61" s="20"/>
      <c r="J61" s="21">
        <f t="shared" si="16"/>
        <v>0</v>
      </c>
      <c r="K61" s="20"/>
      <c r="L61" s="21">
        <f t="shared" si="17"/>
        <v>0</v>
      </c>
      <c r="M61" s="20"/>
      <c r="N61" s="21">
        <f t="shared" si="18"/>
        <v>0</v>
      </c>
      <c r="O61" s="20"/>
      <c r="P61" s="21">
        <f t="shared" si="46"/>
        <v>0</v>
      </c>
    </row>
    <row r="62" spans="2:16" ht="18" hidden="1" customHeight="1" x14ac:dyDescent="0.25">
      <c r="B62" s="57">
        <f t="shared" si="43"/>
        <v>0</v>
      </c>
      <c r="C62" s="11"/>
      <c r="D62" s="16" t="s">
        <v>109</v>
      </c>
      <c r="E62" s="13" t="s">
        <v>3</v>
      </c>
      <c r="F62" s="29"/>
      <c r="G62" s="14">
        <f t="shared" si="44"/>
        <v>0</v>
      </c>
      <c r="H62" s="15">
        <f t="shared" si="45"/>
        <v>0</v>
      </c>
      <c r="I62" s="20"/>
      <c r="J62" s="21">
        <f t="shared" si="16"/>
        <v>0</v>
      </c>
      <c r="K62" s="20"/>
      <c r="L62" s="21">
        <f t="shared" si="17"/>
        <v>0</v>
      </c>
      <c r="M62" s="20"/>
      <c r="N62" s="21">
        <f t="shared" si="18"/>
        <v>0</v>
      </c>
      <c r="O62" s="20"/>
      <c r="P62" s="21">
        <f t="shared" si="46"/>
        <v>0</v>
      </c>
    </row>
    <row r="63" spans="2:16" ht="18" hidden="1" customHeight="1" x14ac:dyDescent="0.25">
      <c r="B63" s="57">
        <f t="shared" si="43"/>
        <v>0</v>
      </c>
      <c r="C63" s="11"/>
      <c r="D63" s="16" t="s">
        <v>110</v>
      </c>
      <c r="E63" s="13" t="s">
        <v>3</v>
      </c>
      <c r="F63" s="29"/>
      <c r="G63" s="14">
        <f t="shared" si="44"/>
        <v>0</v>
      </c>
      <c r="H63" s="15">
        <f t="shared" si="45"/>
        <v>0</v>
      </c>
      <c r="I63" s="20"/>
      <c r="J63" s="21">
        <f t="shared" si="16"/>
        <v>0</v>
      </c>
      <c r="K63" s="20"/>
      <c r="L63" s="21">
        <f t="shared" si="17"/>
        <v>0</v>
      </c>
      <c r="M63" s="20"/>
      <c r="N63" s="21">
        <f t="shared" si="18"/>
        <v>0</v>
      </c>
      <c r="O63" s="20"/>
      <c r="P63" s="21">
        <f t="shared" si="46"/>
        <v>0</v>
      </c>
    </row>
    <row r="64" spans="2:16" ht="18" hidden="1" customHeight="1" x14ac:dyDescent="0.25">
      <c r="B64" s="57">
        <f t="shared" si="43"/>
        <v>0</v>
      </c>
      <c r="C64" s="11"/>
      <c r="D64" s="16" t="s">
        <v>111</v>
      </c>
      <c r="E64" s="13" t="s">
        <v>3</v>
      </c>
      <c r="F64" s="29"/>
      <c r="G64" s="14">
        <f t="shared" si="44"/>
        <v>0</v>
      </c>
      <c r="H64" s="15">
        <f t="shared" si="45"/>
        <v>0</v>
      </c>
      <c r="I64" s="20"/>
      <c r="J64" s="21">
        <f t="shared" si="16"/>
        <v>0</v>
      </c>
      <c r="K64" s="20"/>
      <c r="L64" s="21">
        <f t="shared" si="17"/>
        <v>0</v>
      </c>
      <c r="M64" s="20"/>
      <c r="N64" s="21">
        <f t="shared" si="18"/>
        <v>0</v>
      </c>
      <c r="O64" s="20"/>
      <c r="P64" s="21">
        <f t="shared" si="46"/>
        <v>0</v>
      </c>
    </row>
    <row r="65" spans="2:16" ht="18" hidden="1" customHeight="1" x14ac:dyDescent="0.25">
      <c r="B65" s="57">
        <f t="shared" si="43"/>
        <v>0</v>
      </c>
      <c r="C65" s="11"/>
      <c r="D65" s="16" t="s">
        <v>493</v>
      </c>
      <c r="E65" s="13" t="s">
        <v>3</v>
      </c>
      <c r="F65" s="29"/>
      <c r="G65" s="14">
        <f t="shared" si="44"/>
        <v>0</v>
      </c>
      <c r="H65" s="15">
        <f t="shared" si="45"/>
        <v>0</v>
      </c>
      <c r="I65" s="20"/>
      <c r="J65" s="21">
        <f t="shared" si="16"/>
        <v>0</v>
      </c>
      <c r="K65" s="20"/>
      <c r="L65" s="21">
        <f t="shared" si="17"/>
        <v>0</v>
      </c>
      <c r="M65" s="20"/>
      <c r="N65" s="21">
        <f t="shared" si="18"/>
        <v>0</v>
      </c>
      <c r="O65" s="20"/>
      <c r="P65" s="21">
        <f t="shared" si="46"/>
        <v>0</v>
      </c>
    </row>
    <row r="66" spans="2:16" ht="18" hidden="1" customHeight="1" x14ac:dyDescent="0.25">
      <c r="B66" s="57">
        <f t="shared" si="43"/>
        <v>0</v>
      </c>
      <c r="C66" s="11"/>
      <c r="D66" s="16" t="s">
        <v>494</v>
      </c>
      <c r="E66" s="13" t="s">
        <v>3</v>
      </c>
      <c r="F66" s="29"/>
      <c r="G66" s="14">
        <f t="shared" si="44"/>
        <v>0</v>
      </c>
      <c r="H66" s="15">
        <f t="shared" si="45"/>
        <v>0</v>
      </c>
      <c r="I66" s="20"/>
      <c r="J66" s="21">
        <f t="shared" si="16"/>
        <v>0</v>
      </c>
      <c r="K66" s="20"/>
      <c r="L66" s="21">
        <f t="shared" si="17"/>
        <v>0</v>
      </c>
      <c r="M66" s="20"/>
      <c r="N66" s="21">
        <f t="shared" si="18"/>
        <v>0</v>
      </c>
      <c r="O66" s="20"/>
      <c r="P66" s="21">
        <f t="shared" si="46"/>
        <v>0</v>
      </c>
    </row>
    <row r="67" spans="2:16" ht="18" hidden="1" customHeight="1" x14ac:dyDescent="0.25">
      <c r="B67" s="57">
        <f t="shared" si="43"/>
        <v>0</v>
      </c>
      <c r="C67" s="11"/>
      <c r="D67" s="16" t="s">
        <v>495</v>
      </c>
      <c r="E67" s="13" t="s">
        <v>3</v>
      </c>
      <c r="F67" s="29"/>
      <c r="G67" s="14">
        <f t="shared" si="44"/>
        <v>0</v>
      </c>
      <c r="H67" s="15">
        <f t="shared" si="45"/>
        <v>0</v>
      </c>
      <c r="I67" s="20"/>
      <c r="J67" s="21">
        <f t="shared" si="16"/>
        <v>0</v>
      </c>
      <c r="K67" s="20"/>
      <c r="L67" s="21">
        <f t="shared" si="17"/>
        <v>0</v>
      </c>
      <c r="M67" s="20"/>
      <c r="N67" s="21">
        <f t="shared" si="18"/>
        <v>0</v>
      </c>
      <c r="O67" s="20"/>
      <c r="P67" s="21">
        <f t="shared" si="46"/>
        <v>0</v>
      </c>
    </row>
    <row r="68" spans="2:16" ht="18" hidden="1" customHeight="1" x14ac:dyDescent="0.25">
      <c r="B68" s="57">
        <f t="shared" si="43"/>
        <v>0</v>
      </c>
      <c r="C68" s="11"/>
      <c r="D68" s="16" t="s">
        <v>496</v>
      </c>
      <c r="E68" s="13" t="s">
        <v>3</v>
      </c>
      <c r="F68" s="29"/>
      <c r="G68" s="14">
        <f t="shared" si="44"/>
        <v>0</v>
      </c>
      <c r="H68" s="15">
        <f t="shared" si="45"/>
        <v>0</v>
      </c>
      <c r="I68" s="20"/>
      <c r="J68" s="21">
        <f t="shared" si="16"/>
        <v>0</v>
      </c>
      <c r="K68" s="20"/>
      <c r="L68" s="21">
        <f t="shared" si="17"/>
        <v>0</v>
      </c>
      <c r="M68" s="20"/>
      <c r="N68" s="21">
        <f t="shared" si="18"/>
        <v>0</v>
      </c>
      <c r="O68" s="20"/>
      <c r="P68" s="21">
        <f t="shared" si="46"/>
        <v>0</v>
      </c>
    </row>
    <row r="69" spans="2:16" ht="18" hidden="1" customHeight="1" x14ac:dyDescent="0.25">
      <c r="B69" s="58">
        <f>IF(SUM(G70:G77)&gt;0,1,0)</f>
        <v>0</v>
      </c>
      <c r="C69" s="11" t="s">
        <v>282</v>
      </c>
      <c r="D69" s="27" t="s">
        <v>52</v>
      </c>
      <c r="E69" s="13"/>
      <c r="F69" s="30"/>
      <c r="G69" s="20"/>
      <c r="H69" s="21"/>
      <c r="I69" s="20"/>
      <c r="J69" s="21"/>
      <c r="K69" s="20"/>
      <c r="L69" s="21"/>
      <c r="M69" s="20"/>
      <c r="N69" s="21"/>
      <c r="O69" s="20"/>
      <c r="P69" s="21"/>
    </row>
    <row r="70" spans="2:16" ht="18" hidden="1" customHeight="1" x14ac:dyDescent="0.25">
      <c r="B70" s="57">
        <f t="shared" ref="B70:B77" si="50">IF(G70&gt;0,1,0)</f>
        <v>0</v>
      </c>
      <c r="C70" s="11"/>
      <c r="D70" s="16" t="s">
        <v>53</v>
      </c>
      <c r="E70" s="13" t="s">
        <v>3</v>
      </c>
      <c r="F70" s="29"/>
      <c r="G70" s="14">
        <f t="shared" ref="G70:G77" si="51">I70+K70+M70+O70</f>
        <v>0</v>
      </c>
      <c r="H70" s="15">
        <f t="shared" ref="H70:H77" si="52">G70*F70</f>
        <v>0</v>
      </c>
      <c r="I70" s="20"/>
      <c r="J70" s="21">
        <f t="shared" si="16"/>
        <v>0</v>
      </c>
      <c r="K70" s="20"/>
      <c r="L70" s="21">
        <f t="shared" si="17"/>
        <v>0</v>
      </c>
      <c r="M70" s="20"/>
      <c r="N70" s="21">
        <f t="shared" si="18"/>
        <v>0</v>
      </c>
      <c r="O70" s="20"/>
      <c r="P70" s="21">
        <f t="shared" ref="P70:P77" si="53">$F70*O70</f>
        <v>0</v>
      </c>
    </row>
    <row r="71" spans="2:16" ht="18" hidden="1" customHeight="1" x14ac:dyDescent="0.25">
      <c r="B71" s="57">
        <f t="shared" si="50"/>
        <v>0</v>
      </c>
      <c r="C71" s="11"/>
      <c r="D71" s="16" t="s">
        <v>54</v>
      </c>
      <c r="E71" s="13" t="s">
        <v>3</v>
      </c>
      <c r="F71" s="29"/>
      <c r="G71" s="14">
        <f t="shared" si="51"/>
        <v>0</v>
      </c>
      <c r="H71" s="15">
        <f t="shared" si="52"/>
        <v>0</v>
      </c>
      <c r="I71" s="20"/>
      <c r="J71" s="21">
        <f t="shared" si="16"/>
        <v>0</v>
      </c>
      <c r="K71" s="20"/>
      <c r="L71" s="21">
        <f t="shared" si="17"/>
        <v>0</v>
      </c>
      <c r="M71" s="20"/>
      <c r="N71" s="21">
        <f t="shared" si="18"/>
        <v>0</v>
      </c>
      <c r="O71" s="20"/>
      <c r="P71" s="21">
        <f t="shared" si="53"/>
        <v>0</v>
      </c>
    </row>
    <row r="72" spans="2:16" ht="18" hidden="1" customHeight="1" x14ac:dyDescent="0.25">
      <c r="B72" s="57">
        <f t="shared" si="50"/>
        <v>0</v>
      </c>
      <c r="C72" s="11"/>
      <c r="D72" s="16" t="s">
        <v>55</v>
      </c>
      <c r="E72" s="13" t="s">
        <v>3</v>
      </c>
      <c r="F72" s="29"/>
      <c r="G72" s="14">
        <f t="shared" si="51"/>
        <v>0</v>
      </c>
      <c r="H72" s="15">
        <f t="shared" si="52"/>
        <v>0</v>
      </c>
      <c r="I72" s="20"/>
      <c r="J72" s="21">
        <f t="shared" si="16"/>
        <v>0</v>
      </c>
      <c r="K72" s="20"/>
      <c r="L72" s="21">
        <f t="shared" si="17"/>
        <v>0</v>
      </c>
      <c r="M72" s="20"/>
      <c r="N72" s="21">
        <f t="shared" si="18"/>
        <v>0</v>
      </c>
      <c r="O72" s="20"/>
      <c r="P72" s="21">
        <f t="shared" si="53"/>
        <v>0</v>
      </c>
    </row>
    <row r="73" spans="2:16" ht="18" hidden="1" customHeight="1" x14ac:dyDescent="0.25">
      <c r="B73" s="57">
        <f t="shared" si="50"/>
        <v>0</v>
      </c>
      <c r="C73" s="11"/>
      <c r="D73" s="16" t="s">
        <v>56</v>
      </c>
      <c r="E73" s="13" t="s">
        <v>3</v>
      </c>
      <c r="F73" s="29"/>
      <c r="G73" s="14">
        <f t="shared" si="51"/>
        <v>0</v>
      </c>
      <c r="H73" s="15">
        <f t="shared" si="52"/>
        <v>0</v>
      </c>
      <c r="I73" s="20"/>
      <c r="J73" s="21">
        <f t="shared" si="16"/>
        <v>0</v>
      </c>
      <c r="K73" s="20"/>
      <c r="L73" s="21">
        <f t="shared" si="17"/>
        <v>0</v>
      </c>
      <c r="M73" s="20"/>
      <c r="N73" s="21">
        <f t="shared" si="18"/>
        <v>0</v>
      </c>
      <c r="O73" s="20"/>
      <c r="P73" s="21">
        <f t="shared" si="53"/>
        <v>0</v>
      </c>
    </row>
    <row r="74" spans="2:16" ht="18" hidden="1" customHeight="1" x14ac:dyDescent="0.25">
      <c r="B74" s="57">
        <f t="shared" si="50"/>
        <v>0</v>
      </c>
      <c r="C74" s="11"/>
      <c r="D74" s="16" t="s">
        <v>57</v>
      </c>
      <c r="E74" s="13" t="s">
        <v>3</v>
      </c>
      <c r="F74" s="29"/>
      <c r="G74" s="14">
        <f t="shared" si="51"/>
        <v>0</v>
      </c>
      <c r="H74" s="15">
        <f t="shared" si="52"/>
        <v>0</v>
      </c>
      <c r="I74" s="20"/>
      <c r="J74" s="21">
        <f t="shared" si="16"/>
        <v>0</v>
      </c>
      <c r="K74" s="20"/>
      <c r="L74" s="21">
        <f t="shared" si="17"/>
        <v>0</v>
      </c>
      <c r="M74" s="20"/>
      <c r="N74" s="21">
        <f t="shared" si="18"/>
        <v>0</v>
      </c>
      <c r="O74" s="20"/>
      <c r="P74" s="21">
        <f t="shared" si="53"/>
        <v>0</v>
      </c>
    </row>
    <row r="75" spans="2:16" ht="18" hidden="1" customHeight="1" x14ac:dyDescent="0.25">
      <c r="B75" s="57">
        <f t="shared" si="50"/>
        <v>0</v>
      </c>
      <c r="C75" s="11"/>
      <c r="D75" s="16" t="s">
        <v>58</v>
      </c>
      <c r="E75" s="13" t="s">
        <v>3</v>
      </c>
      <c r="F75" s="29"/>
      <c r="G75" s="14">
        <f t="shared" si="51"/>
        <v>0</v>
      </c>
      <c r="H75" s="15">
        <f t="shared" si="52"/>
        <v>0</v>
      </c>
      <c r="I75" s="20"/>
      <c r="J75" s="21">
        <f t="shared" si="16"/>
        <v>0</v>
      </c>
      <c r="K75" s="20"/>
      <c r="L75" s="21">
        <f t="shared" si="17"/>
        <v>0</v>
      </c>
      <c r="M75" s="20"/>
      <c r="N75" s="21">
        <f t="shared" si="18"/>
        <v>0</v>
      </c>
      <c r="O75" s="20"/>
      <c r="P75" s="21">
        <f t="shared" si="53"/>
        <v>0</v>
      </c>
    </row>
    <row r="76" spans="2:16" ht="18" hidden="1" customHeight="1" x14ac:dyDescent="0.25">
      <c r="B76" s="57">
        <f t="shared" si="50"/>
        <v>0</v>
      </c>
      <c r="C76" s="11"/>
      <c r="D76" s="16" t="s">
        <v>59</v>
      </c>
      <c r="E76" s="13" t="s">
        <v>3</v>
      </c>
      <c r="F76" s="29"/>
      <c r="G76" s="14">
        <f t="shared" si="51"/>
        <v>0</v>
      </c>
      <c r="H76" s="15">
        <f t="shared" si="52"/>
        <v>0</v>
      </c>
      <c r="I76" s="20"/>
      <c r="J76" s="21">
        <f t="shared" si="16"/>
        <v>0</v>
      </c>
      <c r="K76" s="20"/>
      <c r="L76" s="21">
        <f t="shared" si="17"/>
        <v>0</v>
      </c>
      <c r="M76" s="20"/>
      <c r="N76" s="21">
        <f t="shared" si="18"/>
        <v>0</v>
      </c>
      <c r="O76" s="20"/>
      <c r="P76" s="21">
        <f t="shared" si="53"/>
        <v>0</v>
      </c>
    </row>
    <row r="77" spans="2:16" ht="18" hidden="1" customHeight="1" x14ac:dyDescent="0.25">
      <c r="B77" s="57">
        <f t="shared" si="50"/>
        <v>0</v>
      </c>
      <c r="C77" s="11"/>
      <c r="D77" s="16" t="s">
        <v>60</v>
      </c>
      <c r="E77" s="13" t="s">
        <v>3</v>
      </c>
      <c r="F77" s="29"/>
      <c r="G77" s="14">
        <f t="shared" si="51"/>
        <v>0</v>
      </c>
      <c r="H77" s="15">
        <f t="shared" si="52"/>
        <v>0</v>
      </c>
      <c r="I77" s="20"/>
      <c r="J77" s="21">
        <f t="shared" si="16"/>
        <v>0</v>
      </c>
      <c r="K77" s="20"/>
      <c r="L77" s="21">
        <f t="shared" si="17"/>
        <v>0</v>
      </c>
      <c r="M77" s="20"/>
      <c r="N77" s="21">
        <f t="shared" si="18"/>
        <v>0</v>
      </c>
      <c r="O77" s="20"/>
      <c r="P77" s="21">
        <f t="shared" si="53"/>
        <v>0</v>
      </c>
    </row>
    <row r="78" spans="2:16" ht="27.75" customHeight="1" x14ac:dyDescent="0.25">
      <c r="B78" s="58">
        <f>IF(SUM(G79:G125)&gt;0,1,0)</f>
        <v>1</v>
      </c>
      <c r="C78" s="11"/>
      <c r="D78" s="26" t="s">
        <v>61</v>
      </c>
      <c r="E78" s="13"/>
      <c r="F78" s="30"/>
      <c r="G78" s="20"/>
      <c r="H78" s="21"/>
      <c r="I78" s="20"/>
      <c r="J78" s="21"/>
      <c r="K78" s="20"/>
      <c r="L78" s="21"/>
      <c r="M78" s="20"/>
      <c r="N78" s="21"/>
      <c r="O78" s="20"/>
      <c r="P78" s="21"/>
    </row>
    <row r="79" spans="2:16" ht="27.75" customHeight="1" x14ac:dyDescent="0.25">
      <c r="B79" s="58">
        <f>IF(SUM(G80:G90)&gt;0,1,0)</f>
        <v>1</v>
      </c>
      <c r="C79" s="11" t="s">
        <v>522</v>
      </c>
      <c r="D79" s="27" t="s">
        <v>65</v>
      </c>
      <c r="E79" s="13"/>
      <c r="F79" s="30"/>
      <c r="G79" s="20"/>
      <c r="H79" s="21"/>
      <c r="I79" s="20"/>
      <c r="J79" s="21"/>
      <c r="K79" s="20"/>
      <c r="L79" s="21"/>
      <c r="M79" s="20"/>
      <c r="N79" s="21"/>
      <c r="O79" s="20"/>
      <c r="P79" s="21"/>
    </row>
    <row r="80" spans="2:16" ht="18" hidden="1" customHeight="1" x14ac:dyDescent="0.25">
      <c r="B80" s="57">
        <f t="shared" ref="B80" si="54">IF(G80&gt;0,1,0)</f>
        <v>0</v>
      </c>
      <c r="C80" s="11"/>
      <c r="D80" s="16" t="s">
        <v>83</v>
      </c>
      <c r="E80" s="13" t="s">
        <v>18</v>
      </c>
      <c r="F80" s="29"/>
      <c r="G80" s="14">
        <f t="shared" ref="G80" si="55">I80+K80+M80+O80</f>
        <v>0</v>
      </c>
      <c r="H80" s="15">
        <f t="shared" ref="H80" si="56">G80*F80</f>
        <v>0</v>
      </c>
      <c r="I80" s="20"/>
      <c r="J80" s="21">
        <f t="shared" ref="J80" si="57">$F80*I80</f>
        <v>0</v>
      </c>
      <c r="K80" s="20"/>
      <c r="L80" s="21">
        <f t="shared" ref="L80" si="58">$F80*K80</f>
        <v>0</v>
      </c>
      <c r="M80" s="20"/>
      <c r="N80" s="21">
        <f t="shared" ref="N80" si="59">$F80*M80</f>
        <v>0</v>
      </c>
      <c r="O80" s="20"/>
      <c r="P80" s="21">
        <f t="shared" ref="P80" si="60">$F80*O80</f>
        <v>0</v>
      </c>
    </row>
    <row r="81" spans="2:16" ht="18" hidden="1" customHeight="1" x14ac:dyDescent="0.25">
      <c r="B81" s="57">
        <f t="shared" ref="B81:B90" si="61">IF(G81&gt;0,1,0)</f>
        <v>0</v>
      </c>
      <c r="C81" s="11"/>
      <c r="D81" s="16" t="s">
        <v>239</v>
      </c>
      <c r="E81" s="13" t="s">
        <v>18</v>
      </c>
      <c r="F81" s="29"/>
      <c r="G81" s="14">
        <f t="shared" ref="G81:G90" si="62">I81+K81+M81+O81</f>
        <v>0</v>
      </c>
      <c r="H81" s="15">
        <f t="shared" ref="H81:H90" si="63">G81*F81</f>
        <v>0</v>
      </c>
      <c r="I81" s="20"/>
      <c r="J81" s="21">
        <f t="shared" si="16"/>
        <v>0</v>
      </c>
      <c r="K81" s="20"/>
      <c r="L81" s="21">
        <f t="shared" si="17"/>
        <v>0</v>
      </c>
      <c r="M81" s="20"/>
      <c r="N81" s="21">
        <f t="shared" si="18"/>
        <v>0</v>
      </c>
      <c r="O81" s="20"/>
      <c r="P81" s="21">
        <f t="shared" ref="P81:P90" si="64">$F81*O81</f>
        <v>0</v>
      </c>
    </row>
    <row r="82" spans="2:16" ht="18" hidden="1" customHeight="1" x14ac:dyDescent="0.25">
      <c r="B82" s="57">
        <f t="shared" si="61"/>
        <v>0</v>
      </c>
      <c r="C82" s="11"/>
      <c r="D82" s="16" t="s">
        <v>497</v>
      </c>
      <c r="E82" s="13" t="s">
        <v>18</v>
      </c>
      <c r="F82" s="29"/>
      <c r="G82" s="14">
        <f t="shared" si="62"/>
        <v>0</v>
      </c>
      <c r="H82" s="15">
        <f t="shared" si="63"/>
        <v>0</v>
      </c>
      <c r="I82" s="20"/>
      <c r="J82" s="21">
        <f t="shared" si="16"/>
        <v>0</v>
      </c>
      <c r="K82" s="20"/>
      <c r="L82" s="21">
        <f t="shared" si="17"/>
        <v>0</v>
      </c>
      <c r="M82" s="20"/>
      <c r="N82" s="21">
        <f t="shared" si="18"/>
        <v>0</v>
      </c>
      <c r="O82" s="20"/>
      <c r="P82" s="21">
        <f t="shared" si="64"/>
        <v>0</v>
      </c>
    </row>
    <row r="83" spans="2:16" ht="18" hidden="1" customHeight="1" x14ac:dyDescent="0.25">
      <c r="B83" s="57">
        <f t="shared" si="61"/>
        <v>0</v>
      </c>
      <c r="C83" s="11"/>
      <c r="D83" s="16" t="s">
        <v>498</v>
      </c>
      <c r="E83" s="13" t="s">
        <v>18</v>
      </c>
      <c r="F83" s="29"/>
      <c r="G83" s="14">
        <f t="shared" si="62"/>
        <v>0</v>
      </c>
      <c r="H83" s="15">
        <f t="shared" si="63"/>
        <v>0</v>
      </c>
      <c r="I83" s="20"/>
      <c r="J83" s="21">
        <f t="shared" si="16"/>
        <v>0</v>
      </c>
      <c r="K83" s="20"/>
      <c r="L83" s="21">
        <f t="shared" si="17"/>
        <v>0</v>
      </c>
      <c r="M83" s="20"/>
      <c r="N83" s="21">
        <f t="shared" si="18"/>
        <v>0</v>
      </c>
      <c r="O83" s="20"/>
      <c r="P83" s="21">
        <f t="shared" si="64"/>
        <v>0</v>
      </c>
    </row>
    <row r="84" spans="2:16" ht="18" hidden="1" customHeight="1" x14ac:dyDescent="0.25">
      <c r="B84" s="57">
        <f t="shared" si="61"/>
        <v>0</v>
      </c>
      <c r="C84" s="11"/>
      <c r="D84" s="16" t="s">
        <v>499</v>
      </c>
      <c r="E84" s="13" t="s">
        <v>18</v>
      </c>
      <c r="F84" s="29"/>
      <c r="G84" s="14">
        <f t="shared" si="62"/>
        <v>0</v>
      </c>
      <c r="H84" s="15">
        <f t="shared" si="63"/>
        <v>0</v>
      </c>
      <c r="I84" s="20"/>
      <c r="J84" s="21">
        <f t="shared" si="16"/>
        <v>0</v>
      </c>
      <c r="K84" s="20"/>
      <c r="L84" s="21">
        <f t="shared" si="17"/>
        <v>0</v>
      </c>
      <c r="M84" s="20"/>
      <c r="N84" s="21">
        <f t="shared" si="18"/>
        <v>0</v>
      </c>
      <c r="O84" s="20"/>
      <c r="P84" s="21">
        <f t="shared" si="64"/>
        <v>0</v>
      </c>
    </row>
    <row r="85" spans="2:16" ht="18" customHeight="1" x14ac:dyDescent="0.25">
      <c r="B85" s="57">
        <f t="shared" si="61"/>
        <v>1</v>
      </c>
      <c r="C85" s="11"/>
      <c r="D85" s="16" t="s">
        <v>500</v>
      </c>
      <c r="E85" s="13" t="s">
        <v>18</v>
      </c>
      <c r="F85" s="29"/>
      <c r="G85" s="14">
        <f t="shared" si="62"/>
        <v>3</v>
      </c>
      <c r="H85" s="15">
        <f t="shared" si="63"/>
        <v>0</v>
      </c>
      <c r="I85" s="20">
        <v>3</v>
      </c>
      <c r="J85" s="21">
        <f t="shared" si="16"/>
        <v>0</v>
      </c>
      <c r="K85" s="20"/>
      <c r="L85" s="21">
        <f t="shared" si="17"/>
        <v>0</v>
      </c>
      <c r="M85" s="20"/>
      <c r="N85" s="21">
        <f t="shared" si="18"/>
        <v>0</v>
      </c>
      <c r="O85" s="20"/>
      <c r="P85" s="21">
        <f t="shared" si="64"/>
        <v>0</v>
      </c>
    </row>
    <row r="86" spans="2:16" ht="18" customHeight="1" x14ac:dyDescent="0.25">
      <c r="B86" s="57">
        <f t="shared" si="61"/>
        <v>1</v>
      </c>
      <c r="C86" s="11"/>
      <c r="D86" s="16" t="s">
        <v>501</v>
      </c>
      <c r="E86" s="13" t="s">
        <v>18</v>
      </c>
      <c r="F86" s="29"/>
      <c r="G86" s="14">
        <f t="shared" si="62"/>
        <v>6</v>
      </c>
      <c r="H86" s="15">
        <f t="shared" si="63"/>
        <v>0</v>
      </c>
      <c r="I86" s="20">
        <v>6</v>
      </c>
      <c r="J86" s="21">
        <f t="shared" si="16"/>
        <v>0</v>
      </c>
      <c r="K86" s="20"/>
      <c r="L86" s="21">
        <f t="shared" si="17"/>
        <v>0</v>
      </c>
      <c r="M86" s="20"/>
      <c r="N86" s="21">
        <f t="shared" si="18"/>
        <v>0</v>
      </c>
      <c r="O86" s="20"/>
      <c r="P86" s="21">
        <f t="shared" si="64"/>
        <v>0</v>
      </c>
    </row>
    <row r="87" spans="2:16" ht="18" hidden="1" customHeight="1" x14ac:dyDescent="0.25">
      <c r="B87" s="57">
        <f t="shared" si="61"/>
        <v>0</v>
      </c>
      <c r="C87" s="11"/>
      <c r="D87" s="16" t="s">
        <v>502</v>
      </c>
      <c r="E87" s="13" t="s">
        <v>18</v>
      </c>
      <c r="F87" s="29"/>
      <c r="G87" s="14">
        <f t="shared" si="62"/>
        <v>0</v>
      </c>
      <c r="H87" s="15">
        <f t="shared" si="63"/>
        <v>0</v>
      </c>
      <c r="I87" s="20"/>
      <c r="J87" s="21">
        <f t="shared" si="16"/>
        <v>0</v>
      </c>
      <c r="K87" s="20"/>
      <c r="L87" s="21">
        <f t="shared" si="17"/>
        <v>0</v>
      </c>
      <c r="M87" s="20"/>
      <c r="N87" s="21">
        <f t="shared" si="18"/>
        <v>0</v>
      </c>
      <c r="O87" s="20"/>
      <c r="P87" s="21">
        <f t="shared" si="64"/>
        <v>0</v>
      </c>
    </row>
    <row r="88" spans="2:16" ht="18" hidden="1" customHeight="1" x14ac:dyDescent="0.25">
      <c r="B88" s="57">
        <f t="shared" si="61"/>
        <v>0</v>
      </c>
      <c r="C88" s="11"/>
      <c r="D88" s="16" t="s">
        <v>503</v>
      </c>
      <c r="E88" s="13" t="s">
        <v>18</v>
      </c>
      <c r="F88" s="29"/>
      <c r="G88" s="14">
        <f t="shared" si="62"/>
        <v>0</v>
      </c>
      <c r="H88" s="15">
        <f t="shared" si="63"/>
        <v>0</v>
      </c>
      <c r="I88" s="20"/>
      <c r="J88" s="21">
        <f t="shared" si="16"/>
        <v>0</v>
      </c>
      <c r="K88" s="20"/>
      <c r="L88" s="21">
        <f t="shared" si="17"/>
        <v>0</v>
      </c>
      <c r="M88" s="20"/>
      <c r="N88" s="21">
        <f t="shared" si="18"/>
        <v>0</v>
      </c>
      <c r="O88" s="20"/>
      <c r="P88" s="21">
        <f t="shared" si="64"/>
        <v>0</v>
      </c>
    </row>
    <row r="89" spans="2:16" ht="18" hidden="1" customHeight="1" x14ac:dyDescent="0.25">
      <c r="B89" s="57">
        <f t="shared" si="61"/>
        <v>0</v>
      </c>
      <c r="C89" s="11"/>
      <c r="D89" s="16" t="s">
        <v>504</v>
      </c>
      <c r="E89" s="13" t="s">
        <v>18</v>
      </c>
      <c r="F89" s="29"/>
      <c r="G89" s="14">
        <f t="shared" si="62"/>
        <v>0</v>
      </c>
      <c r="H89" s="15">
        <f t="shared" si="63"/>
        <v>0</v>
      </c>
      <c r="I89" s="20"/>
      <c r="J89" s="21">
        <f t="shared" si="16"/>
        <v>0</v>
      </c>
      <c r="K89" s="20"/>
      <c r="L89" s="21">
        <f t="shared" si="17"/>
        <v>0</v>
      </c>
      <c r="M89" s="20"/>
      <c r="N89" s="21">
        <f t="shared" si="18"/>
        <v>0</v>
      </c>
      <c r="O89" s="20"/>
      <c r="P89" s="21">
        <f t="shared" si="64"/>
        <v>0</v>
      </c>
    </row>
    <row r="90" spans="2:16" ht="18" hidden="1" customHeight="1" x14ac:dyDescent="0.25">
      <c r="B90" s="57">
        <f t="shared" si="61"/>
        <v>0</v>
      </c>
      <c r="C90" s="11"/>
      <c r="D90" s="16" t="s">
        <v>505</v>
      </c>
      <c r="E90" s="13" t="s">
        <v>18</v>
      </c>
      <c r="F90" s="29"/>
      <c r="G90" s="14">
        <f t="shared" si="62"/>
        <v>0</v>
      </c>
      <c r="H90" s="15">
        <f t="shared" si="63"/>
        <v>0</v>
      </c>
      <c r="I90" s="20"/>
      <c r="J90" s="21">
        <f t="shared" ref="J90:J152" si="65">$F90*I90</f>
        <v>0</v>
      </c>
      <c r="K90" s="20"/>
      <c r="L90" s="21">
        <f t="shared" ref="L90:L152" si="66">$F90*K90</f>
        <v>0</v>
      </c>
      <c r="M90" s="20"/>
      <c r="N90" s="21">
        <f t="shared" ref="N90:N152" si="67">$F90*M90</f>
        <v>0</v>
      </c>
      <c r="O90" s="20"/>
      <c r="P90" s="21">
        <f t="shared" si="64"/>
        <v>0</v>
      </c>
    </row>
    <row r="91" spans="2:16" ht="27.75" customHeight="1" x14ac:dyDescent="0.25">
      <c r="B91" s="58">
        <f>IF(SUM(G92:G102)&gt;0,1,0)</f>
        <v>1</v>
      </c>
      <c r="C91" s="11" t="s">
        <v>521</v>
      </c>
      <c r="D91" s="27" t="s">
        <v>66</v>
      </c>
      <c r="E91" s="13"/>
      <c r="F91" s="30"/>
      <c r="G91" s="20"/>
      <c r="H91" s="21"/>
      <c r="I91" s="20"/>
      <c r="J91" s="21"/>
      <c r="K91" s="20"/>
      <c r="L91" s="21"/>
      <c r="M91" s="20"/>
      <c r="N91" s="21"/>
      <c r="O91" s="20"/>
      <c r="P91" s="21"/>
    </row>
    <row r="92" spans="2:16" ht="18" hidden="1" customHeight="1" x14ac:dyDescent="0.25">
      <c r="B92" s="57">
        <f t="shared" ref="B92" si="68">IF(G92&gt;0,1,0)</f>
        <v>0</v>
      </c>
      <c r="C92" s="11"/>
      <c r="D92" s="16" t="s">
        <v>83</v>
      </c>
      <c r="E92" s="13" t="s">
        <v>18</v>
      </c>
      <c r="F92" s="29"/>
      <c r="G92" s="14">
        <f t="shared" ref="G92" si="69">I92+K92+M92+O92</f>
        <v>0</v>
      </c>
      <c r="H92" s="15">
        <f t="shared" ref="H92" si="70">G92*F92</f>
        <v>0</v>
      </c>
      <c r="I92" s="20"/>
      <c r="J92" s="21">
        <f t="shared" ref="J92" si="71">$F92*I92</f>
        <v>0</v>
      </c>
      <c r="K92" s="20"/>
      <c r="L92" s="21">
        <f t="shared" ref="L92" si="72">$F92*K92</f>
        <v>0</v>
      </c>
      <c r="M92" s="20"/>
      <c r="N92" s="21">
        <f t="shared" ref="N92" si="73">$F92*M92</f>
        <v>0</v>
      </c>
      <c r="O92" s="20"/>
      <c r="P92" s="21">
        <f t="shared" ref="P92" si="74">$F92*O92</f>
        <v>0</v>
      </c>
    </row>
    <row r="93" spans="2:16" ht="18" customHeight="1" x14ac:dyDescent="0.25">
      <c r="B93" s="57">
        <f t="shared" ref="B93:B102" si="75">IF(G93&gt;0,1,0)</f>
        <v>1</v>
      </c>
      <c r="C93" s="11"/>
      <c r="D93" s="16" t="s">
        <v>239</v>
      </c>
      <c r="E93" s="13" t="s">
        <v>18</v>
      </c>
      <c r="F93" s="29"/>
      <c r="G93" s="14">
        <f t="shared" ref="G93:G102" si="76">I93+K93+M93+O93</f>
        <v>1</v>
      </c>
      <c r="H93" s="15">
        <f t="shared" ref="H93:H102" si="77">G93*F93</f>
        <v>0</v>
      </c>
      <c r="I93" s="20">
        <v>1</v>
      </c>
      <c r="J93" s="21">
        <f t="shared" si="65"/>
        <v>0</v>
      </c>
      <c r="K93" s="20"/>
      <c r="L93" s="21">
        <f t="shared" si="66"/>
        <v>0</v>
      </c>
      <c r="M93" s="20"/>
      <c r="N93" s="21">
        <f t="shared" si="67"/>
        <v>0</v>
      </c>
      <c r="O93" s="20"/>
      <c r="P93" s="21">
        <f t="shared" ref="P93:P102" si="78">$F93*O93</f>
        <v>0</v>
      </c>
    </row>
    <row r="94" spans="2:16" ht="18" hidden="1" customHeight="1" x14ac:dyDescent="0.25">
      <c r="B94" s="57">
        <f t="shared" si="75"/>
        <v>0</v>
      </c>
      <c r="C94" s="11"/>
      <c r="D94" s="16" t="s">
        <v>497</v>
      </c>
      <c r="E94" s="13" t="s">
        <v>18</v>
      </c>
      <c r="F94" s="29"/>
      <c r="G94" s="14">
        <f t="shared" si="76"/>
        <v>0</v>
      </c>
      <c r="H94" s="15">
        <f t="shared" si="77"/>
        <v>0</v>
      </c>
      <c r="I94" s="20"/>
      <c r="J94" s="21">
        <f t="shared" si="65"/>
        <v>0</v>
      </c>
      <c r="K94" s="20"/>
      <c r="L94" s="21">
        <f t="shared" si="66"/>
        <v>0</v>
      </c>
      <c r="M94" s="20"/>
      <c r="N94" s="21">
        <f t="shared" si="67"/>
        <v>0</v>
      </c>
      <c r="O94" s="20"/>
      <c r="P94" s="21">
        <f t="shared" si="78"/>
        <v>0</v>
      </c>
    </row>
    <row r="95" spans="2:16" ht="18" hidden="1" customHeight="1" x14ac:dyDescent="0.25">
      <c r="B95" s="57">
        <f t="shared" si="75"/>
        <v>0</v>
      </c>
      <c r="C95" s="11"/>
      <c r="D95" s="16" t="s">
        <v>498</v>
      </c>
      <c r="E95" s="13" t="s">
        <v>18</v>
      </c>
      <c r="F95" s="29"/>
      <c r="G95" s="14">
        <f t="shared" si="76"/>
        <v>0</v>
      </c>
      <c r="H95" s="15">
        <f t="shared" si="77"/>
        <v>0</v>
      </c>
      <c r="I95" s="20"/>
      <c r="J95" s="21">
        <f t="shared" si="65"/>
        <v>0</v>
      </c>
      <c r="K95" s="20"/>
      <c r="L95" s="21">
        <f t="shared" si="66"/>
        <v>0</v>
      </c>
      <c r="M95" s="20"/>
      <c r="N95" s="21">
        <f t="shared" si="67"/>
        <v>0</v>
      </c>
      <c r="O95" s="20"/>
      <c r="P95" s="21">
        <f t="shared" si="78"/>
        <v>0</v>
      </c>
    </row>
    <row r="96" spans="2:16" ht="18" customHeight="1" x14ac:dyDescent="0.25">
      <c r="B96" s="57">
        <f t="shared" si="75"/>
        <v>1</v>
      </c>
      <c r="C96" s="11"/>
      <c r="D96" s="16" t="s">
        <v>499</v>
      </c>
      <c r="E96" s="13" t="s">
        <v>18</v>
      </c>
      <c r="F96" s="29"/>
      <c r="G96" s="14">
        <f t="shared" si="76"/>
        <v>3</v>
      </c>
      <c r="H96" s="15">
        <f t="shared" si="77"/>
        <v>0</v>
      </c>
      <c r="I96" s="20">
        <v>3</v>
      </c>
      <c r="J96" s="21">
        <f t="shared" si="65"/>
        <v>0</v>
      </c>
      <c r="K96" s="20"/>
      <c r="L96" s="21">
        <f t="shared" si="66"/>
        <v>0</v>
      </c>
      <c r="M96" s="20"/>
      <c r="N96" s="21">
        <f t="shared" si="67"/>
        <v>0</v>
      </c>
      <c r="O96" s="20"/>
      <c r="P96" s="21">
        <f t="shared" si="78"/>
        <v>0</v>
      </c>
    </row>
    <row r="97" spans="2:16" ht="18" customHeight="1" x14ac:dyDescent="0.25">
      <c r="B97" s="57">
        <f t="shared" si="75"/>
        <v>1</v>
      </c>
      <c r="C97" s="11"/>
      <c r="D97" s="16" t="s">
        <v>500</v>
      </c>
      <c r="E97" s="13" t="s">
        <v>18</v>
      </c>
      <c r="F97" s="29"/>
      <c r="G97" s="14">
        <f t="shared" si="76"/>
        <v>15</v>
      </c>
      <c r="H97" s="15">
        <f t="shared" si="77"/>
        <v>0</v>
      </c>
      <c r="I97" s="20">
        <v>15</v>
      </c>
      <c r="J97" s="21">
        <f t="shared" si="65"/>
        <v>0</v>
      </c>
      <c r="K97" s="20"/>
      <c r="L97" s="21">
        <f t="shared" si="66"/>
        <v>0</v>
      </c>
      <c r="M97" s="20"/>
      <c r="N97" s="21">
        <f t="shared" si="67"/>
        <v>0</v>
      </c>
      <c r="O97" s="20"/>
      <c r="P97" s="21">
        <f t="shared" si="78"/>
        <v>0</v>
      </c>
    </row>
    <row r="98" spans="2:16" ht="18" customHeight="1" x14ac:dyDescent="0.25">
      <c r="B98" s="57">
        <f t="shared" si="75"/>
        <v>1</v>
      </c>
      <c r="C98" s="11"/>
      <c r="D98" s="16" t="s">
        <v>501</v>
      </c>
      <c r="E98" s="13" t="s">
        <v>18</v>
      </c>
      <c r="F98" s="29"/>
      <c r="G98" s="14">
        <f t="shared" si="76"/>
        <v>6</v>
      </c>
      <c r="H98" s="15">
        <f t="shared" si="77"/>
        <v>0</v>
      </c>
      <c r="I98" s="20">
        <v>6</v>
      </c>
      <c r="J98" s="21">
        <f t="shared" si="65"/>
        <v>0</v>
      </c>
      <c r="K98" s="20"/>
      <c r="L98" s="21">
        <f t="shared" si="66"/>
        <v>0</v>
      </c>
      <c r="M98" s="20"/>
      <c r="N98" s="21">
        <f t="shared" si="67"/>
        <v>0</v>
      </c>
      <c r="O98" s="20"/>
      <c r="P98" s="21">
        <f t="shared" si="78"/>
        <v>0</v>
      </c>
    </row>
    <row r="99" spans="2:16" ht="18" hidden="1" customHeight="1" x14ac:dyDescent="0.25">
      <c r="B99" s="57">
        <f t="shared" si="75"/>
        <v>0</v>
      </c>
      <c r="C99" s="11"/>
      <c r="D99" s="16" t="s">
        <v>502</v>
      </c>
      <c r="E99" s="13" t="s">
        <v>18</v>
      </c>
      <c r="F99" s="29"/>
      <c r="G99" s="14">
        <f t="shared" si="76"/>
        <v>0</v>
      </c>
      <c r="H99" s="15">
        <f t="shared" si="77"/>
        <v>0</v>
      </c>
      <c r="I99" s="20"/>
      <c r="J99" s="21">
        <f t="shared" si="65"/>
        <v>0</v>
      </c>
      <c r="K99" s="20"/>
      <c r="L99" s="21">
        <f t="shared" si="66"/>
        <v>0</v>
      </c>
      <c r="M99" s="20"/>
      <c r="N99" s="21">
        <f t="shared" si="67"/>
        <v>0</v>
      </c>
      <c r="O99" s="20"/>
      <c r="P99" s="21">
        <f t="shared" si="78"/>
        <v>0</v>
      </c>
    </row>
    <row r="100" spans="2:16" ht="18" customHeight="1" x14ac:dyDescent="0.25">
      <c r="B100" s="57">
        <f t="shared" si="75"/>
        <v>1</v>
      </c>
      <c r="C100" s="11"/>
      <c r="D100" s="16" t="s">
        <v>503</v>
      </c>
      <c r="E100" s="13" t="s">
        <v>18</v>
      </c>
      <c r="F100" s="29"/>
      <c r="G100" s="14">
        <f t="shared" si="76"/>
        <v>2</v>
      </c>
      <c r="H100" s="15">
        <f t="shared" si="77"/>
        <v>0</v>
      </c>
      <c r="I100" s="20">
        <v>2</v>
      </c>
      <c r="J100" s="21">
        <f t="shared" si="65"/>
        <v>0</v>
      </c>
      <c r="K100" s="20"/>
      <c r="L100" s="21">
        <f t="shared" si="66"/>
        <v>0</v>
      </c>
      <c r="M100" s="20"/>
      <c r="N100" s="21">
        <f t="shared" si="67"/>
        <v>0</v>
      </c>
      <c r="O100" s="20"/>
      <c r="P100" s="21">
        <f t="shared" si="78"/>
        <v>0</v>
      </c>
    </row>
    <row r="101" spans="2:16" ht="18" hidden="1" customHeight="1" x14ac:dyDescent="0.25">
      <c r="B101" s="57">
        <f t="shared" si="75"/>
        <v>0</v>
      </c>
      <c r="C101" s="11"/>
      <c r="D101" s="16" t="s">
        <v>504</v>
      </c>
      <c r="E101" s="13" t="s">
        <v>18</v>
      </c>
      <c r="F101" s="29"/>
      <c r="G101" s="14">
        <f t="shared" si="76"/>
        <v>0</v>
      </c>
      <c r="H101" s="15">
        <f t="shared" si="77"/>
        <v>0</v>
      </c>
      <c r="I101" s="20"/>
      <c r="J101" s="21">
        <f t="shared" si="65"/>
        <v>0</v>
      </c>
      <c r="K101" s="20"/>
      <c r="L101" s="21">
        <f t="shared" si="66"/>
        <v>0</v>
      </c>
      <c r="M101" s="20"/>
      <c r="N101" s="21">
        <f t="shared" si="67"/>
        <v>0</v>
      </c>
      <c r="O101" s="20"/>
      <c r="P101" s="21">
        <f t="shared" si="78"/>
        <v>0</v>
      </c>
    </row>
    <row r="102" spans="2:16" ht="18" hidden="1" customHeight="1" x14ac:dyDescent="0.25">
      <c r="B102" s="57">
        <f t="shared" si="75"/>
        <v>0</v>
      </c>
      <c r="C102" s="11"/>
      <c r="D102" s="16" t="s">
        <v>505</v>
      </c>
      <c r="E102" s="13" t="s">
        <v>18</v>
      </c>
      <c r="F102" s="29"/>
      <c r="G102" s="14">
        <f t="shared" si="76"/>
        <v>0</v>
      </c>
      <c r="H102" s="15">
        <f t="shared" si="77"/>
        <v>0</v>
      </c>
      <c r="I102" s="20"/>
      <c r="J102" s="21">
        <f t="shared" si="65"/>
        <v>0</v>
      </c>
      <c r="K102" s="20"/>
      <c r="L102" s="21">
        <f t="shared" si="66"/>
        <v>0</v>
      </c>
      <c r="M102" s="20"/>
      <c r="N102" s="21">
        <f t="shared" si="67"/>
        <v>0</v>
      </c>
      <c r="O102" s="20"/>
      <c r="P102" s="21">
        <f t="shared" si="78"/>
        <v>0</v>
      </c>
    </row>
    <row r="103" spans="2:16" ht="30.75" hidden="1" customHeight="1" x14ac:dyDescent="0.25">
      <c r="B103" s="58">
        <f>IF(SUM(G104:G114)&gt;0,1,0)</f>
        <v>0</v>
      </c>
      <c r="C103" s="11" t="s">
        <v>282</v>
      </c>
      <c r="D103" s="27" t="s">
        <v>67</v>
      </c>
      <c r="E103" s="13"/>
      <c r="F103" s="30"/>
      <c r="G103" s="20"/>
      <c r="H103" s="21"/>
      <c r="I103" s="20"/>
      <c r="J103" s="21"/>
      <c r="K103" s="20"/>
      <c r="L103" s="21"/>
      <c r="M103" s="20"/>
      <c r="N103" s="21"/>
      <c r="O103" s="20"/>
      <c r="P103" s="21"/>
    </row>
    <row r="104" spans="2:16" ht="18" hidden="1" customHeight="1" x14ac:dyDescent="0.25">
      <c r="B104" s="57">
        <f t="shared" ref="B104" si="79">IF(G104&gt;0,1,0)</f>
        <v>0</v>
      </c>
      <c r="C104" s="11"/>
      <c r="D104" s="16" t="s">
        <v>83</v>
      </c>
      <c r="E104" s="13" t="s">
        <v>18</v>
      </c>
      <c r="F104" s="29"/>
      <c r="G104" s="14">
        <f t="shared" ref="G104" si="80">I104+K104+M104+O104</f>
        <v>0</v>
      </c>
      <c r="H104" s="15">
        <f t="shared" ref="H104" si="81">G104*F104</f>
        <v>0</v>
      </c>
      <c r="I104" s="20"/>
      <c r="J104" s="21">
        <f t="shared" ref="J104" si="82">$F104*I104</f>
        <v>0</v>
      </c>
      <c r="K104" s="20"/>
      <c r="L104" s="21">
        <f t="shared" ref="L104" si="83">$F104*K104</f>
        <v>0</v>
      </c>
      <c r="M104" s="20"/>
      <c r="N104" s="21">
        <f t="shared" ref="N104" si="84">$F104*M104</f>
        <v>0</v>
      </c>
      <c r="O104" s="20"/>
      <c r="P104" s="21">
        <f t="shared" ref="P104" si="85">$F104*O104</f>
        <v>0</v>
      </c>
    </row>
    <row r="105" spans="2:16" ht="18" hidden="1" customHeight="1" x14ac:dyDescent="0.25">
      <c r="B105" s="57">
        <f t="shared" ref="B105:B114" si="86">IF(G105&gt;0,1,0)</f>
        <v>0</v>
      </c>
      <c r="C105" s="11"/>
      <c r="D105" s="16" t="s">
        <v>239</v>
      </c>
      <c r="E105" s="13" t="s">
        <v>18</v>
      </c>
      <c r="F105" s="29"/>
      <c r="G105" s="14">
        <f t="shared" ref="G105:G114" si="87">I105+K105+M105+O105</f>
        <v>0</v>
      </c>
      <c r="H105" s="15">
        <f t="shared" ref="H105:H114" si="88">G105*F105</f>
        <v>0</v>
      </c>
      <c r="I105" s="20"/>
      <c r="J105" s="21">
        <f t="shared" si="65"/>
        <v>0</v>
      </c>
      <c r="K105" s="20"/>
      <c r="L105" s="21">
        <f t="shared" si="66"/>
        <v>0</v>
      </c>
      <c r="M105" s="20"/>
      <c r="N105" s="21">
        <f t="shared" si="67"/>
        <v>0</v>
      </c>
      <c r="O105" s="20"/>
      <c r="P105" s="21">
        <f t="shared" ref="P105:P114" si="89">$F105*O105</f>
        <v>0</v>
      </c>
    </row>
    <row r="106" spans="2:16" ht="18" hidden="1" customHeight="1" x14ac:dyDescent="0.25">
      <c r="B106" s="57">
        <f t="shared" si="86"/>
        <v>0</v>
      </c>
      <c r="C106" s="11"/>
      <c r="D106" s="16" t="s">
        <v>497</v>
      </c>
      <c r="E106" s="13" t="s">
        <v>18</v>
      </c>
      <c r="F106" s="29"/>
      <c r="G106" s="14">
        <f t="shared" si="87"/>
        <v>0</v>
      </c>
      <c r="H106" s="15">
        <f t="shared" si="88"/>
        <v>0</v>
      </c>
      <c r="I106" s="20"/>
      <c r="J106" s="21">
        <f t="shared" si="65"/>
        <v>0</v>
      </c>
      <c r="K106" s="20"/>
      <c r="L106" s="21">
        <f t="shared" si="66"/>
        <v>0</v>
      </c>
      <c r="M106" s="20"/>
      <c r="N106" s="21">
        <f t="shared" si="67"/>
        <v>0</v>
      </c>
      <c r="O106" s="20"/>
      <c r="P106" s="21">
        <f t="shared" si="89"/>
        <v>0</v>
      </c>
    </row>
    <row r="107" spans="2:16" ht="18" hidden="1" customHeight="1" x14ac:dyDescent="0.25">
      <c r="B107" s="57">
        <f t="shared" si="86"/>
        <v>0</v>
      </c>
      <c r="C107" s="11"/>
      <c r="D107" s="16" t="s">
        <v>498</v>
      </c>
      <c r="E107" s="13" t="s">
        <v>18</v>
      </c>
      <c r="F107" s="29"/>
      <c r="G107" s="14">
        <f t="shared" si="87"/>
        <v>0</v>
      </c>
      <c r="H107" s="15">
        <f t="shared" si="88"/>
        <v>0</v>
      </c>
      <c r="I107" s="20"/>
      <c r="J107" s="21">
        <f t="shared" si="65"/>
        <v>0</v>
      </c>
      <c r="K107" s="20"/>
      <c r="L107" s="21">
        <f t="shared" si="66"/>
        <v>0</v>
      </c>
      <c r="M107" s="20"/>
      <c r="N107" s="21">
        <f t="shared" si="67"/>
        <v>0</v>
      </c>
      <c r="O107" s="20"/>
      <c r="P107" s="21">
        <f t="shared" si="89"/>
        <v>0</v>
      </c>
    </row>
    <row r="108" spans="2:16" ht="18" hidden="1" customHeight="1" x14ac:dyDescent="0.25">
      <c r="B108" s="57">
        <f t="shared" si="86"/>
        <v>0</v>
      </c>
      <c r="C108" s="11"/>
      <c r="D108" s="16" t="s">
        <v>499</v>
      </c>
      <c r="E108" s="13" t="s">
        <v>18</v>
      </c>
      <c r="F108" s="29"/>
      <c r="G108" s="14">
        <f t="shared" si="87"/>
        <v>0</v>
      </c>
      <c r="H108" s="15">
        <f t="shared" si="88"/>
        <v>0</v>
      </c>
      <c r="I108" s="20"/>
      <c r="J108" s="21">
        <f t="shared" si="65"/>
        <v>0</v>
      </c>
      <c r="K108" s="20"/>
      <c r="L108" s="21">
        <f t="shared" si="66"/>
        <v>0</v>
      </c>
      <c r="M108" s="20"/>
      <c r="N108" s="21">
        <f t="shared" si="67"/>
        <v>0</v>
      </c>
      <c r="O108" s="20"/>
      <c r="P108" s="21">
        <f t="shared" si="89"/>
        <v>0</v>
      </c>
    </row>
    <row r="109" spans="2:16" ht="18" hidden="1" customHeight="1" x14ac:dyDescent="0.25">
      <c r="B109" s="57">
        <f t="shared" si="86"/>
        <v>0</v>
      </c>
      <c r="C109" s="11"/>
      <c r="D109" s="16" t="s">
        <v>500</v>
      </c>
      <c r="E109" s="13" t="s">
        <v>18</v>
      </c>
      <c r="F109" s="29"/>
      <c r="G109" s="14">
        <f t="shared" si="87"/>
        <v>0</v>
      </c>
      <c r="H109" s="15">
        <f t="shared" si="88"/>
        <v>0</v>
      </c>
      <c r="I109" s="20"/>
      <c r="J109" s="21">
        <f t="shared" si="65"/>
        <v>0</v>
      </c>
      <c r="K109" s="20"/>
      <c r="L109" s="21">
        <f t="shared" si="66"/>
        <v>0</v>
      </c>
      <c r="M109" s="20"/>
      <c r="N109" s="21">
        <f t="shared" si="67"/>
        <v>0</v>
      </c>
      <c r="O109" s="20"/>
      <c r="P109" s="21">
        <f t="shared" si="89"/>
        <v>0</v>
      </c>
    </row>
    <row r="110" spans="2:16" ht="18" hidden="1" customHeight="1" x14ac:dyDescent="0.25">
      <c r="B110" s="57">
        <f t="shared" si="86"/>
        <v>0</v>
      </c>
      <c r="C110" s="11"/>
      <c r="D110" s="16" t="s">
        <v>501</v>
      </c>
      <c r="E110" s="13" t="s">
        <v>18</v>
      </c>
      <c r="F110" s="29"/>
      <c r="G110" s="14">
        <f t="shared" si="87"/>
        <v>0</v>
      </c>
      <c r="H110" s="15">
        <f t="shared" si="88"/>
        <v>0</v>
      </c>
      <c r="I110" s="20"/>
      <c r="J110" s="21">
        <f t="shared" si="65"/>
        <v>0</v>
      </c>
      <c r="K110" s="20"/>
      <c r="L110" s="21">
        <f t="shared" si="66"/>
        <v>0</v>
      </c>
      <c r="M110" s="20"/>
      <c r="N110" s="21">
        <f t="shared" si="67"/>
        <v>0</v>
      </c>
      <c r="O110" s="20"/>
      <c r="P110" s="21">
        <f t="shared" si="89"/>
        <v>0</v>
      </c>
    </row>
    <row r="111" spans="2:16" ht="18" hidden="1" customHeight="1" x14ac:dyDescent="0.25">
      <c r="B111" s="57">
        <f t="shared" si="86"/>
        <v>0</v>
      </c>
      <c r="C111" s="11"/>
      <c r="D111" s="16" t="s">
        <v>502</v>
      </c>
      <c r="E111" s="13" t="s">
        <v>18</v>
      </c>
      <c r="F111" s="29"/>
      <c r="G111" s="14">
        <f t="shared" si="87"/>
        <v>0</v>
      </c>
      <c r="H111" s="15">
        <f t="shared" si="88"/>
        <v>0</v>
      </c>
      <c r="I111" s="20"/>
      <c r="J111" s="21">
        <f t="shared" si="65"/>
        <v>0</v>
      </c>
      <c r="K111" s="20"/>
      <c r="L111" s="21">
        <f t="shared" si="66"/>
        <v>0</v>
      </c>
      <c r="M111" s="20"/>
      <c r="N111" s="21">
        <f t="shared" si="67"/>
        <v>0</v>
      </c>
      <c r="O111" s="20"/>
      <c r="P111" s="21">
        <f t="shared" si="89"/>
        <v>0</v>
      </c>
    </row>
    <row r="112" spans="2:16" ht="18" hidden="1" customHeight="1" x14ac:dyDescent="0.25">
      <c r="B112" s="57">
        <f t="shared" si="86"/>
        <v>0</v>
      </c>
      <c r="C112" s="11"/>
      <c r="D112" s="16" t="s">
        <v>503</v>
      </c>
      <c r="E112" s="13" t="s">
        <v>18</v>
      </c>
      <c r="F112" s="29"/>
      <c r="G112" s="14">
        <f t="shared" si="87"/>
        <v>0</v>
      </c>
      <c r="H112" s="15">
        <f t="shared" si="88"/>
        <v>0</v>
      </c>
      <c r="I112" s="20"/>
      <c r="J112" s="21">
        <f t="shared" si="65"/>
        <v>0</v>
      </c>
      <c r="K112" s="20"/>
      <c r="L112" s="21">
        <f t="shared" si="66"/>
        <v>0</v>
      </c>
      <c r="M112" s="20"/>
      <c r="N112" s="21">
        <f t="shared" si="67"/>
        <v>0</v>
      </c>
      <c r="O112" s="20"/>
      <c r="P112" s="21">
        <f t="shared" si="89"/>
        <v>0</v>
      </c>
    </row>
    <row r="113" spans="2:16" ht="18" hidden="1" customHeight="1" x14ac:dyDescent="0.25">
      <c r="B113" s="57">
        <f t="shared" si="86"/>
        <v>0</v>
      </c>
      <c r="C113" s="11"/>
      <c r="D113" s="16" t="s">
        <v>504</v>
      </c>
      <c r="E113" s="13" t="s">
        <v>18</v>
      </c>
      <c r="F113" s="29"/>
      <c r="G113" s="14">
        <f t="shared" si="87"/>
        <v>0</v>
      </c>
      <c r="H113" s="15">
        <f t="shared" si="88"/>
        <v>0</v>
      </c>
      <c r="I113" s="20"/>
      <c r="J113" s="21">
        <f t="shared" si="65"/>
        <v>0</v>
      </c>
      <c r="K113" s="20"/>
      <c r="L113" s="21">
        <f t="shared" si="66"/>
        <v>0</v>
      </c>
      <c r="M113" s="20"/>
      <c r="N113" s="21">
        <f t="shared" si="67"/>
        <v>0</v>
      </c>
      <c r="O113" s="20"/>
      <c r="P113" s="21">
        <f t="shared" si="89"/>
        <v>0</v>
      </c>
    </row>
    <row r="114" spans="2:16" ht="18" hidden="1" customHeight="1" x14ac:dyDescent="0.25">
      <c r="B114" s="57">
        <f t="shared" si="86"/>
        <v>0</v>
      </c>
      <c r="C114" s="11"/>
      <c r="D114" s="16" t="s">
        <v>505</v>
      </c>
      <c r="E114" s="13" t="s">
        <v>18</v>
      </c>
      <c r="F114" s="29"/>
      <c r="G114" s="14">
        <f t="shared" si="87"/>
        <v>0</v>
      </c>
      <c r="H114" s="15">
        <f t="shared" si="88"/>
        <v>0</v>
      </c>
      <c r="I114" s="20"/>
      <c r="J114" s="21">
        <f t="shared" si="65"/>
        <v>0</v>
      </c>
      <c r="K114" s="20"/>
      <c r="L114" s="21">
        <f t="shared" si="66"/>
        <v>0</v>
      </c>
      <c r="M114" s="20"/>
      <c r="N114" s="21">
        <f t="shared" si="67"/>
        <v>0</v>
      </c>
      <c r="O114" s="20"/>
      <c r="P114" s="21">
        <f t="shared" si="89"/>
        <v>0</v>
      </c>
    </row>
    <row r="115" spans="2:16" ht="46.5" customHeight="1" x14ac:dyDescent="0.25">
      <c r="B115" s="58">
        <f>IF(SUM(G116:G125)&gt;0,1,0)</f>
        <v>1</v>
      </c>
      <c r="C115" s="11" t="s">
        <v>520</v>
      </c>
      <c r="D115" s="27" t="s">
        <v>68</v>
      </c>
      <c r="E115" s="13"/>
      <c r="F115" s="30"/>
      <c r="G115" s="20"/>
      <c r="H115" s="21"/>
      <c r="I115" s="20"/>
      <c r="J115" s="21"/>
      <c r="K115" s="20"/>
      <c r="L115" s="21"/>
      <c r="M115" s="20"/>
      <c r="N115" s="21"/>
      <c r="O115" s="20"/>
      <c r="P115" s="21"/>
    </row>
    <row r="116" spans="2:16" ht="18" customHeight="1" x14ac:dyDescent="0.25">
      <c r="B116" s="57">
        <f t="shared" ref="B116:B125" si="90">IF(G116&gt;0,1,0)</f>
        <v>1</v>
      </c>
      <c r="C116" s="11"/>
      <c r="D116" s="16" t="s">
        <v>69</v>
      </c>
      <c r="E116" s="13" t="s">
        <v>18</v>
      </c>
      <c r="F116" s="29"/>
      <c r="G116" s="14">
        <f t="shared" ref="G116:G125" si="91">I116+K116+M116+O116</f>
        <v>3</v>
      </c>
      <c r="H116" s="15">
        <f t="shared" ref="H116:H125" si="92">G116*F116</f>
        <v>0</v>
      </c>
      <c r="I116" s="20">
        <v>3</v>
      </c>
      <c r="J116" s="21">
        <f t="shared" si="65"/>
        <v>0</v>
      </c>
      <c r="K116" s="20"/>
      <c r="L116" s="21">
        <f t="shared" si="66"/>
        <v>0</v>
      </c>
      <c r="M116" s="20"/>
      <c r="N116" s="21">
        <f t="shared" si="67"/>
        <v>0</v>
      </c>
      <c r="O116" s="20"/>
      <c r="P116" s="21">
        <f t="shared" ref="P116:P125" si="93">$F116*O116</f>
        <v>0</v>
      </c>
    </row>
    <row r="117" spans="2:16" ht="18" hidden="1" customHeight="1" x14ac:dyDescent="0.25">
      <c r="B117" s="57">
        <f t="shared" si="90"/>
        <v>0</v>
      </c>
      <c r="C117" s="11"/>
      <c r="D117" s="16" t="s">
        <v>70</v>
      </c>
      <c r="E117" s="13" t="s">
        <v>18</v>
      </c>
      <c r="F117" s="29"/>
      <c r="G117" s="14">
        <f t="shared" si="91"/>
        <v>0</v>
      </c>
      <c r="H117" s="15">
        <f t="shared" si="92"/>
        <v>0</v>
      </c>
      <c r="I117" s="20"/>
      <c r="J117" s="21">
        <f t="shared" si="65"/>
        <v>0</v>
      </c>
      <c r="K117" s="20"/>
      <c r="L117" s="21">
        <f t="shared" si="66"/>
        <v>0</v>
      </c>
      <c r="M117" s="20"/>
      <c r="N117" s="21">
        <f t="shared" si="67"/>
        <v>0</v>
      </c>
      <c r="O117" s="20"/>
      <c r="P117" s="21">
        <f t="shared" si="93"/>
        <v>0</v>
      </c>
    </row>
    <row r="118" spans="2:16" ht="18" customHeight="1" x14ac:dyDescent="0.25">
      <c r="B118" s="57">
        <f t="shared" si="90"/>
        <v>1</v>
      </c>
      <c r="C118" s="11"/>
      <c r="D118" s="16" t="s">
        <v>71</v>
      </c>
      <c r="E118" s="13" t="s">
        <v>18</v>
      </c>
      <c r="F118" s="29"/>
      <c r="G118" s="14">
        <f t="shared" si="91"/>
        <v>1</v>
      </c>
      <c r="H118" s="15">
        <f t="shared" si="92"/>
        <v>0</v>
      </c>
      <c r="I118" s="20">
        <v>1</v>
      </c>
      <c r="J118" s="21">
        <f t="shared" si="65"/>
        <v>0</v>
      </c>
      <c r="K118" s="20"/>
      <c r="L118" s="21">
        <f t="shared" si="66"/>
        <v>0</v>
      </c>
      <c r="M118" s="20"/>
      <c r="N118" s="21">
        <f t="shared" si="67"/>
        <v>0</v>
      </c>
      <c r="O118" s="20"/>
      <c r="P118" s="21">
        <f t="shared" si="93"/>
        <v>0</v>
      </c>
    </row>
    <row r="119" spans="2:16" ht="18" hidden="1" customHeight="1" x14ac:dyDescent="0.25">
      <c r="B119" s="57">
        <f t="shared" si="90"/>
        <v>0</v>
      </c>
      <c r="C119" s="11"/>
      <c r="D119" s="16" t="s">
        <v>72</v>
      </c>
      <c r="E119" s="13" t="s">
        <v>18</v>
      </c>
      <c r="F119" s="29"/>
      <c r="G119" s="14">
        <f t="shared" si="91"/>
        <v>0</v>
      </c>
      <c r="H119" s="15">
        <f t="shared" si="92"/>
        <v>0</v>
      </c>
      <c r="I119" s="20"/>
      <c r="J119" s="21">
        <f t="shared" si="65"/>
        <v>0</v>
      </c>
      <c r="K119" s="20"/>
      <c r="L119" s="21">
        <f t="shared" si="66"/>
        <v>0</v>
      </c>
      <c r="M119" s="20"/>
      <c r="N119" s="21">
        <f t="shared" si="67"/>
        <v>0</v>
      </c>
      <c r="O119" s="20"/>
      <c r="P119" s="21">
        <f t="shared" si="93"/>
        <v>0</v>
      </c>
    </row>
    <row r="120" spans="2:16" ht="18" hidden="1" customHeight="1" x14ac:dyDescent="0.25">
      <c r="B120" s="57">
        <f t="shared" si="90"/>
        <v>0</v>
      </c>
      <c r="C120" s="11"/>
      <c r="D120" s="16" t="s">
        <v>73</v>
      </c>
      <c r="E120" s="13" t="s">
        <v>18</v>
      </c>
      <c r="F120" s="29"/>
      <c r="G120" s="14">
        <f t="shared" si="91"/>
        <v>0</v>
      </c>
      <c r="H120" s="15">
        <f t="shared" si="92"/>
        <v>0</v>
      </c>
      <c r="I120" s="20"/>
      <c r="J120" s="21">
        <f t="shared" si="65"/>
        <v>0</v>
      </c>
      <c r="K120" s="20"/>
      <c r="L120" s="21">
        <f t="shared" si="66"/>
        <v>0</v>
      </c>
      <c r="M120" s="20"/>
      <c r="N120" s="21">
        <f t="shared" si="67"/>
        <v>0</v>
      </c>
      <c r="O120" s="20"/>
      <c r="P120" s="21">
        <f t="shared" si="93"/>
        <v>0</v>
      </c>
    </row>
    <row r="121" spans="2:16" ht="18" hidden="1" customHeight="1" x14ac:dyDescent="0.25">
      <c r="B121" s="57">
        <f t="shared" si="90"/>
        <v>0</v>
      </c>
      <c r="C121" s="11"/>
      <c r="D121" s="16" t="s">
        <v>74</v>
      </c>
      <c r="E121" s="13" t="s">
        <v>18</v>
      </c>
      <c r="F121" s="29"/>
      <c r="G121" s="14">
        <f t="shared" si="91"/>
        <v>0</v>
      </c>
      <c r="H121" s="15">
        <f t="shared" si="92"/>
        <v>0</v>
      </c>
      <c r="I121" s="20"/>
      <c r="J121" s="21">
        <f t="shared" si="65"/>
        <v>0</v>
      </c>
      <c r="K121" s="20"/>
      <c r="L121" s="21">
        <f t="shared" si="66"/>
        <v>0</v>
      </c>
      <c r="M121" s="20"/>
      <c r="N121" s="21">
        <f t="shared" si="67"/>
        <v>0</v>
      </c>
      <c r="O121" s="20"/>
      <c r="P121" s="21">
        <f t="shared" si="93"/>
        <v>0</v>
      </c>
    </row>
    <row r="122" spans="2:16" ht="18" hidden="1" customHeight="1" x14ac:dyDescent="0.25">
      <c r="B122" s="57">
        <f t="shared" si="90"/>
        <v>0</v>
      </c>
      <c r="C122" s="11"/>
      <c r="D122" s="16" t="s">
        <v>75</v>
      </c>
      <c r="E122" s="13" t="s">
        <v>18</v>
      </c>
      <c r="F122" s="29"/>
      <c r="G122" s="14">
        <f t="shared" si="91"/>
        <v>0</v>
      </c>
      <c r="H122" s="15">
        <f t="shared" si="92"/>
        <v>0</v>
      </c>
      <c r="I122" s="20"/>
      <c r="J122" s="21">
        <f t="shared" si="65"/>
        <v>0</v>
      </c>
      <c r="K122" s="20"/>
      <c r="L122" s="21">
        <f t="shared" si="66"/>
        <v>0</v>
      </c>
      <c r="M122" s="20"/>
      <c r="N122" s="21">
        <f t="shared" si="67"/>
        <v>0</v>
      </c>
      <c r="O122" s="20"/>
      <c r="P122" s="21">
        <f t="shared" si="93"/>
        <v>0</v>
      </c>
    </row>
    <row r="123" spans="2:16" ht="18" hidden="1" customHeight="1" x14ac:dyDescent="0.25">
      <c r="B123" s="57">
        <f t="shared" si="90"/>
        <v>0</v>
      </c>
      <c r="C123" s="11"/>
      <c r="D123" s="16" t="s">
        <v>76</v>
      </c>
      <c r="E123" s="13" t="s">
        <v>18</v>
      </c>
      <c r="F123" s="29"/>
      <c r="G123" s="14">
        <f t="shared" si="91"/>
        <v>0</v>
      </c>
      <c r="H123" s="15">
        <f t="shared" si="92"/>
        <v>0</v>
      </c>
      <c r="I123" s="20"/>
      <c r="J123" s="21">
        <f t="shared" si="65"/>
        <v>0</v>
      </c>
      <c r="K123" s="20"/>
      <c r="L123" s="21">
        <f t="shared" si="66"/>
        <v>0</v>
      </c>
      <c r="M123" s="20"/>
      <c r="N123" s="21">
        <f t="shared" si="67"/>
        <v>0</v>
      </c>
      <c r="O123" s="20"/>
      <c r="P123" s="21">
        <f t="shared" si="93"/>
        <v>0</v>
      </c>
    </row>
    <row r="124" spans="2:16" ht="18" hidden="1" customHeight="1" x14ac:dyDescent="0.25">
      <c r="B124" s="57">
        <f t="shared" si="90"/>
        <v>0</v>
      </c>
      <c r="C124" s="11"/>
      <c r="D124" s="16" t="s">
        <v>77</v>
      </c>
      <c r="E124" s="13" t="s">
        <v>18</v>
      </c>
      <c r="F124" s="29"/>
      <c r="G124" s="14">
        <f t="shared" si="91"/>
        <v>0</v>
      </c>
      <c r="H124" s="15">
        <f t="shared" si="92"/>
        <v>0</v>
      </c>
      <c r="I124" s="20"/>
      <c r="J124" s="21">
        <f t="shared" si="65"/>
        <v>0</v>
      </c>
      <c r="K124" s="20"/>
      <c r="L124" s="21">
        <f t="shared" si="66"/>
        <v>0</v>
      </c>
      <c r="M124" s="20"/>
      <c r="N124" s="21">
        <f t="shared" si="67"/>
        <v>0</v>
      </c>
      <c r="O124" s="20"/>
      <c r="P124" s="21">
        <f t="shared" si="93"/>
        <v>0</v>
      </c>
    </row>
    <row r="125" spans="2:16" ht="18" hidden="1" customHeight="1" x14ac:dyDescent="0.25">
      <c r="B125" s="57">
        <f t="shared" si="90"/>
        <v>0</v>
      </c>
      <c r="C125" s="11"/>
      <c r="D125" s="16" t="s">
        <v>78</v>
      </c>
      <c r="E125" s="13" t="s">
        <v>18</v>
      </c>
      <c r="F125" s="29"/>
      <c r="G125" s="14">
        <f t="shared" si="91"/>
        <v>0</v>
      </c>
      <c r="H125" s="15">
        <f t="shared" si="92"/>
        <v>0</v>
      </c>
      <c r="I125" s="20"/>
      <c r="J125" s="21">
        <f t="shared" si="65"/>
        <v>0</v>
      </c>
      <c r="K125" s="20"/>
      <c r="L125" s="21">
        <f t="shared" si="66"/>
        <v>0</v>
      </c>
      <c r="M125" s="20"/>
      <c r="N125" s="21">
        <f t="shared" si="67"/>
        <v>0</v>
      </c>
      <c r="O125" s="20"/>
      <c r="P125" s="21">
        <f t="shared" si="93"/>
        <v>0</v>
      </c>
    </row>
    <row r="126" spans="2:16" ht="27.75" hidden="1" customHeight="1" x14ac:dyDescent="0.25">
      <c r="B126" s="58">
        <f>IF(SUM(G127:G165)&gt;0,1,0)</f>
        <v>0</v>
      </c>
      <c r="C126" s="11"/>
      <c r="D126" s="26" t="s">
        <v>322</v>
      </c>
      <c r="E126" s="13"/>
      <c r="F126" s="30"/>
      <c r="G126" s="20"/>
      <c r="H126" s="21"/>
      <c r="I126" s="20"/>
      <c r="J126" s="21"/>
      <c r="K126" s="20"/>
      <c r="L126" s="21"/>
      <c r="M126" s="20"/>
      <c r="N126" s="21"/>
      <c r="O126" s="20"/>
      <c r="P126" s="21"/>
    </row>
    <row r="127" spans="2:16" ht="27.75" hidden="1" customHeight="1" x14ac:dyDescent="0.25">
      <c r="B127" s="58">
        <f>IF(SUM(G128:G139)&gt;0,1,0)</f>
        <v>0</v>
      </c>
      <c r="C127" s="11" t="s">
        <v>282</v>
      </c>
      <c r="D127" s="27" t="s">
        <v>123</v>
      </c>
      <c r="E127" s="13"/>
      <c r="F127" s="30"/>
      <c r="G127" s="20"/>
      <c r="H127" s="21"/>
      <c r="I127" s="20"/>
      <c r="J127" s="21"/>
      <c r="K127" s="20"/>
      <c r="L127" s="21"/>
      <c r="M127" s="20"/>
      <c r="N127" s="21"/>
      <c r="O127" s="20"/>
      <c r="P127" s="21"/>
    </row>
    <row r="128" spans="2:16" ht="18" hidden="1" customHeight="1" x14ac:dyDescent="0.25">
      <c r="B128" s="57">
        <f t="shared" ref="B128:B139" si="94">IF(G128&gt;0,1,0)</f>
        <v>0</v>
      </c>
      <c r="C128" s="11"/>
      <c r="D128" s="16" t="s">
        <v>106</v>
      </c>
      <c r="E128" s="13" t="s">
        <v>18</v>
      </c>
      <c r="F128" s="29"/>
      <c r="G128" s="14">
        <f t="shared" ref="G128:G139" si="95">I128+K128+M128+O128</f>
        <v>0</v>
      </c>
      <c r="H128" s="15">
        <f t="shared" ref="H128:H139" si="96">G128*F128</f>
        <v>0</v>
      </c>
      <c r="I128" s="20"/>
      <c r="J128" s="21">
        <f t="shared" si="65"/>
        <v>0</v>
      </c>
      <c r="K128" s="20"/>
      <c r="L128" s="21">
        <f t="shared" si="66"/>
        <v>0</v>
      </c>
      <c r="M128" s="20"/>
      <c r="N128" s="21">
        <f t="shared" si="67"/>
        <v>0</v>
      </c>
      <c r="O128" s="20"/>
      <c r="P128" s="21">
        <f t="shared" ref="P128:P139" si="97">$F128*O128</f>
        <v>0</v>
      </c>
    </row>
    <row r="129" spans="2:16" ht="18" hidden="1" customHeight="1" x14ac:dyDescent="0.25">
      <c r="B129" s="57">
        <f t="shared" si="94"/>
        <v>0</v>
      </c>
      <c r="C129" s="11"/>
      <c r="D129" s="16" t="s">
        <v>92</v>
      </c>
      <c r="E129" s="13" t="s">
        <v>18</v>
      </c>
      <c r="F129" s="29"/>
      <c r="G129" s="14">
        <f t="shared" si="95"/>
        <v>0</v>
      </c>
      <c r="H129" s="15">
        <f t="shared" si="96"/>
        <v>0</v>
      </c>
      <c r="I129" s="20"/>
      <c r="J129" s="21">
        <f t="shared" si="65"/>
        <v>0</v>
      </c>
      <c r="K129" s="20"/>
      <c r="L129" s="21">
        <f t="shared" si="66"/>
        <v>0</v>
      </c>
      <c r="M129" s="20"/>
      <c r="N129" s="21">
        <f t="shared" si="67"/>
        <v>0</v>
      </c>
      <c r="O129" s="20"/>
      <c r="P129" s="21">
        <f t="shared" si="97"/>
        <v>0</v>
      </c>
    </row>
    <row r="130" spans="2:16" ht="18" hidden="1" customHeight="1" x14ac:dyDescent="0.25">
      <c r="B130" s="57">
        <f t="shared" si="94"/>
        <v>0</v>
      </c>
      <c r="C130" s="11"/>
      <c r="D130" s="16" t="s">
        <v>93</v>
      </c>
      <c r="E130" s="13" t="s">
        <v>18</v>
      </c>
      <c r="F130" s="29"/>
      <c r="G130" s="14">
        <f t="shared" si="95"/>
        <v>0</v>
      </c>
      <c r="H130" s="15">
        <f t="shared" si="96"/>
        <v>0</v>
      </c>
      <c r="I130" s="20"/>
      <c r="J130" s="21">
        <f t="shared" si="65"/>
        <v>0</v>
      </c>
      <c r="K130" s="20"/>
      <c r="L130" s="21">
        <f t="shared" si="66"/>
        <v>0</v>
      </c>
      <c r="M130" s="20"/>
      <c r="N130" s="21">
        <f t="shared" si="67"/>
        <v>0</v>
      </c>
      <c r="O130" s="20"/>
      <c r="P130" s="21">
        <f t="shared" si="97"/>
        <v>0</v>
      </c>
    </row>
    <row r="131" spans="2:16" ht="18" hidden="1" customHeight="1" x14ac:dyDescent="0.25">
      <c r="B131" s="57">
        <f t="shared" si="94"/>
        <v>0</v>
      </c>
      <c r="C131" s="11"/>
      <c r="D131" s="16" t="s">
        <v>107</v>
      </c>
      <c r="E131" s="13" t="s">
        <v>18</v>
      </c>
      <c r="F131" s="29"/>
      <c r="G131" s="14">
        <f t="shared" si="95"/>
        <v>0</v>
      </c>
      <c r="H131" s="15">
        <f t="shared" si="96"/>
        <v>0</v>
      </c>
      <c r="I131" s="20"/>
      <c r="J131" s="21">
        <f t="shared" si="65"/>
        <v>0</v>
      </c>
      <c r="K131" s="20"/>
      <c r="L131" s="21">
        <f t="shared" si="66"/>
        <v>0</v>
      </c>
      <c r="M131" s="20"/>
      <c r="N131" s="21">
        <f t="shared" si="67"/>
        <v>0</v>
      </c>
      <c r="O131" s="20"/>
      <c r="P131" s="21">
        <f t="shared" si="97"/>
        <v>0</v>
      </c>
    </row>
    <row r="132" spans="2:16" ht="18" hidden="1" customHeight="1" x14ac:dyDescent="0.25">
      <c r="B132" s="57">
        <f t="shared" si="94"/>
        <v>0</v>
      </c>
      <c r="C132" s="11"/>
      <c r="D132" s="16" t="s">
        <v>108</v>
      </c>
      <c r="E132" s="13" t="s">
        <v>18</v>
      </c>
      <c r="F132" s="29"/>
      <c r="G132" s="14">
        <f t="shared" si="95"/>
        <v>0</v>
      </c>
      <c r="H132" s="15">
        <f t="shared" si="96"/>
        <v>0</v>
      </c>
      <c r="I132" s="20"/>
      <c r="J132" s="21">
        <f t="shared" si="65"/>
        <v>0</v>
      </c>
      <c r="K132" s="20"/>
      <c r="L132" s="21">
        <f t="shared" si="66"/>
        <v>0</v>
      </c>
      <c r="M132" s="20"/>
      <c r="N132" s="21">
        <f t="shared" si="67"/>
        <v>0</v>
      </c>
      <c r="O132" s="20"/>
      <c r="P132" s="21">
        <f t="shared" si="97"/>
        <v>0</v>
      </c>
    </row>
    <row r="133" spans="2:16" ht="18" hidden="1" customHeight="1" x14ac:dyDescent="0.25">
      <c r="B133" s="57">
        <f t="shared" si="94"/>
        <v>0</v>
      </c>
      <c r="C133" s="11"/>
      <c r="D133" s="16" t="s">
        <v>109</v>
      </c>
      <c r="E133" s="13" t="s">
        <v>18</v>
      </c>
      <c r="F133" s="29"/>
      <c r="G133" s="14">
        <f t="shared" si="95"/>
        <v>0</v>
      </c>
      <c r="H133" s="15">
        <f t="shared" si="96"/>
        <v>0</v>
      </c>
      <c r="I133" s="20"/>
      <c r="J133" s="21">
        <f t="shared" si="65"/>
        <v>0</v>
      </c>
      <c r="K133" s="20"/>
      <c r="L133" s="21">
        <f t="shared" si="66"/>
        <v>0</v>
      </c>
      <c r="M133" s="20"/>
      <c r="N133" s="21">
        <f t="shared" si="67"/>
        <v>0</v>
      </c>
      <c r="O133" s="20"/>
      <c r="P133" s="21">
        <f t="shared" si="97"/>
        <v>0</v>
      </c>
    </row>
    <row r="134" spans="2:16" ht="18" hidden="1" customHeight="1" x14ac:dyDescent="0.25">
      <c r="B134" s="57">
        <f t="shared" si="94"/>
        <v>0</v>
      </c>
      <c r="C134" s="11"/>
      <c r="D134" s="16" t="s">
        <v>110</v>
      </c>
      <c r="E134" s="13" t="s">
        <v>18</v>
      </c>
      <c r="F134" s="29"/>
      <c r="G134" s="14">
        <f t="shared" si="95"/>
        <v>0</v>
      </c>
      <c r="H134" s="15">
        <f t="shared" si="96"/>
        <v>0</v>
      </c>
      <c r="I134" s="20"/>
      <c r="J134" s="21">
        <f t="shared" si="65"/>
        <v>0</v>
      </c>
      <c r="K134" s="20"/>
      <c r="L134" s="21">
        <f t="shared" si="66"/>
        <v>0</v>
      </c>
      <c r="M134" s="20"/>
      <c r="N134" s="21">
        <f t="shared" si="67"/>
        <v>0</v>
      </c>
      <c r="O134" s="20"/>
      <c r="P134" s="21">
        <f t="shared" si="97"/>
        <v>0</v>
      </c>
    </row>
    <row r="135" spans="2:16" ht="18" hidden="1" customHeight="1" x14ac:dyDescent="0.25">
      <c r="B135" s="57">
        <f t="shared" si="94"/>
        <v>0</v>
      </c>
      <c r="C135" s="11"/>
      <c r="D135" s="16" t="s">
        <v>111</v>
      </c>
      <c r="E135" s="13" t="s">
        <v>18</v>
      </c>
      <c r="F135" s="29"/>
      <c r="G135" s="14">
        <f t="shared" si="95"/>
        <v>0</v>
      </c>
      <c r="H135" s="15">
        <f t="shared" si="96"/>
        <v>0</v>
      </c>
      <c r="I135" s="20"/>
      <c r="J135" s="21">
        <f t="shared" si="65"/>
        <v>0</v>
      </c>
      <c r="K135" s="20"/>
      <c r="L135" s="21">
        <f t="shared" si="66"/>
        <v>0</v>
      </c>
      <c r="M135" s="20"/>
      <c r="N135" s="21">
        <f t="shared" si="67"/>
        <v>0</v>
      </c>
      <c r="O135" s="20"/>
      <c r="P135" s="21">
        <f t="shared" si="97"/>
        <v>0</v>
      </c>
    </row>
    <row r="136" spans="2:16" ht="18" hidden="1" customHeight="1" x14ac:dyDescent="0.25">
      <c r="B136" s="57">
        <f t="shared" si="94"/>
        <v>0</v>
      </c>
      <c r="C136" s="11"/>
      <c r="D136" s="16" t="s">
        <v>493</v>
      </c>
      <c r="E136" s="13" t="s">
        <v>18</v>
      </c>
      <c r="F136" s="29"/>
      <c r="G136" s="14">
        <f t="shared" si="95"/>
        <v>0</v>
      </c>
      <c r="H136" s="15">
        <f t="shared" si="96"/>
        <v>0</v>
      </c>
      <c r="I136" s="20"/>
      <c r="J136" s="21">
        <f t="shared" si="65"/>
        <v>0</v>
      </c>
      <c r="K136" s="20"/>
      <c r="L136" s="21">
        <f t="shared" si="66"/>
        <v>0</v>
      </c>
      <c r="M136" s="20"/>
      <c r="N136" s="21">
        <f t="shared" si="67"/>
        <v>0</v>
      </c>
      <c r="O136" s="20"/>
      <c r="P136" s="21">
        <f t="shared" si="97"/>
        <v>0</v>
      </c>
    </row>
    <row r="137" spans="2:16" ht="18" hidden="1" customHeight="1" x14ac:dyDescent="0.25">
      <c r="B137" s="57">
        <f t="shared" si="94"/>
        <v>0</v>
      </c>
      <c r="C137" s="11"/>
      <c r="D137" s="16" t="s">
        <v>494</v>
      </c>
      <c r="E137" s="13" t="s">
        <v>18</v>
      </c>
      <c r="F137" s="29"/>
      <c r="G137" s="14">
        <f t="shared" si="95"/>
        <v>0</v>
      </c>
      <c r="H137" s="15">
        <f t="shared" si="96"/>
        <v>0</v>
      </c>
      <c r="I137" s="20"/>
      <c r="J137" s="21">
        <f t="shared" si="65"/>
        <v>0</v>
      </c>
      <c r="K137" s="20"/>
      <c r="L137" s="21">
        <f t="shared" si="66"/>
        <v>0</v>
      </c>
      <c r="M137" s="20"/>
      <c r="N137" s="21">
        <f t="shared" si="67"/>
        <v>0</v>
      </c>
      <c r="O137" s="20"/>
      <c r="P137" s="21">
        <f t="shared" si="97"/>
        <v>0</v>
      </c>
    </row>
    <row r="138" spans="2:16" ht="18" hidden="1" customHeight="1" x14ac:dyDescent="0.25">
      <c r="B138" s="57">
        <f t="shared" si="94"/>
        <v>0</v>
      </c>
      <c r="C138" s="11"/>
      <c r="D138" s="16" t="s">
        <v>495</v>
      </c>
      <c r="E138" s="13" t="s">
        <v>18</v>
      </c>
      <c r="F138" s="29"/>
      <c r="G138" s="14">
        <f t="shared" si="95"/>
        <v>0</v>
      </c>
      <c r="H138" s="15">
        <f t="shared" si="96"/>
        <v>0</v>
      </c>
      <c r="I138" s="20"/>
      <c r="J138" s="21">
        <f t="shared" si="65"/>
        <v>0</v>
      </c>
      <c r="K138" s="20"/>
      <c r="L138" s="21">
        <f t="shared" si="66"/>
        <v>0</v>
      </c>
      <c r="M138" s="20"/>
      <c r="N138" s="21">
        <f t="shared" si="67"/>
        <v>0</v>
      </c>
      <c r="O138" s="20"/>
      <c r="P138" s="21">
        <f t="shared" si="97"/>
        <v>0</v>
      </c>
    </row>
    <row r="139" spans="2:16" ht="18" hidden="1" customHeight="1" x14ac:dyDescent="0.25">
      <c r="B139" s="57">
        <f t="shared" si="94"/>
        <v>0</v>
      </c>
      <c r="C139" s="11"/>
      <c r="D139" s="16" t="s">
        <v>496</v>
      </c>
      <c r="E139" s="13" t="s">
        <v>18</v>
      </c>
      <c r="F139" s="29"/>
      <c r="G139" s="14">
        <f t="shared" si="95"/>
        <v>0</v>
      </c>
      <c r="H139" s="15">
        <f t="shared" si="96"/>
        <v>0</v>
      </c>
      <c r="I139" s="20"/>
      <c r="J139" s="21">
        <f t="shared" si="65"/>
        <v>0</v>
      </c>
      <c r="K139" s="20"/>
      <c r="L139" s="21">
        <f t="shared" si="66"/>
        <v>0</v>
      </c>
      <c r="M139" s="20"/>
      <c r="N139" s="21">
        <f t="shared" si="67"/>
        <v>0</v>
      </c>
      <c r="O139" s="20"/>
      <c r="P139" s="21">
        <f t="shared" si="97"/>
        <v>0</v>
      </c>
    </row>
    <row r="140" spans="2:16" ht="27.75" hidden="1" customHeight="1" x14ac:dyDescent="0.25">
      <c r="B140" s="58">
        <f>IF(SUM(G141:G152)&gt;0,1,0)</f>
        <v>0</v>
      </c>
      <c r="C140" s="11" t="s">
        <v>282</v>
      </c>
      <c r="D140" s="27" t="s">
        <v>122</v>
      </c>
      <c r="E140" s="13"/>
      <c r="F140" s="30"/>
      <c r="G140" s="20"/>
      <c r="H140" s="21"/>
      <c r="I140" s="20"/>
      <c r="J140" s="21"/>
      <c r="K140" s="20"/>
      <c r="L140" s="21"/>
      <c r="M140" s="20"/>
      <c r="N140" s="21"/>
      <c r="O140" s="20"/>
      <c r="P140" s="21"/>
    </row>
    <row r="141" spans="2:16" ht="18" hidden="1" customHeight="1" x14ac:dyDescent="0.25">
      <c r="B141" s="57">
        <f t="shared" ref="B141:B152" si="98">IF(G141&gt;0,1,0)</f>
        <v>0</v>
      </c>
      <c r="C141" s="11"/>
      <c r="D141" s="16" t="s">
        <v>106</v>
      </c>
      <c r="E141" s="13" t="s">
        <v>18</v>
      </c>
      <c r="F141" s="29"/>
      <c r="G141" s="14">
        <f t="shared" ref="G141:G152" si="99">I141+K141+M141+O141</f>
        <v>0</v>
      </c>
      <c r="H141" s="15">
        <f t="shared" ref="H141:H152" si="100">G141*F141</f>
        <v>0</v>
      </c>
      <c r="I141" s="20"/>
      <c r="J141" s="21">
        <f t="shared" si="65"/>
        <v>0</v>
      </c>
      <c r="K141" s="20"/>
      <c r="L141" s="21">
        <f t="shared" si="66"/>
        <v>0</v>
      </c>
      <c r="M141" s="20"/>
      <c r="N141" s="21">
        <f t="shared" si="67"/>
        <v>0</v>
      </c>
      <c r="O141" s="20"/>
      <c r="P141" s="21">
        <f t="shared" ref="P141:P152" si="101">$F141*O141</f>
        <v>0</v>
      </c>
    </row>
    <row r="142" spans="2:16" ht="18" hidden="1" customHeight="1" x14ac:dyDescent="0.25">
      <c r="B142" s="57">
        <f t="shared" si="98"/>
        <v>0</v>
      </c>
      <c r="C142" s="11"/>
      <c r="D142" s="16" t="s">
        <v>92</v>
      </c>
      <c r="E142" s="13" t="s">
        <v>18</v>
      </c>
      <c r="F142" s="29"/>
      <c r="G142" s="14">
        <f t="shared" si="99"/>
        <v>0</v>
      </c>
      <c r="H142" s="15">
        <f t="shared" si="100"/>
        <v>0</v>
      </c>
      <c r="I142" s="20"/>
      <c r="J142" s="21">
        <f t="shared" si="65"/>
        <v>0</v>
      </c>
      <c r="K142" s="20"/>
      <c r="L142" s="21">
        <f t="shared" si="66"/>
        <v>0</v>
      </c>
      <c r="M142" s="20"/>
      <c r="N142" s="21">
        <f t="shared" si="67"/>
        <v>0</v>
      </c>
      <c r="O142" s="20"/>
      <c r="P142" s="21">
        <f t="shared" si="101"/>
        <v>0</v>
      </c>
    </row>
    <row r="143" spans="2:16" ht="18" hidden="1" customHeight="1" x14ac:dyDescent="0.25">
      <c r="B143" s="57">
        <f t="shared" si="98"/>
        <v>0</v>
      </c>
      <c r="C143" s="11"/>
      <c r="D143" s="16" t="s">
        <v>93</v>
      </c>
      <c r="E143" s="13" t="s">
        <v>18</v>
      </c>
      <c r="F143" s="29"/>
      <c r="G143" s="14">
        <f t="shared" si="99"/>
        <v>0</v>
      </c>
      <c r="H143" s="15">
        <f t="shared" si="100"/>
        <v>0</v>
      </c>
      <c r="I143" s="20"/>
      <c r="J143" s="21">
        <f t="shared" si="65"/>
        <v>0</v>
      </c>
      <c r="K143" s="20"/>
      <c r="L143" s="21">
        <f t="shared" si="66"/>
        <v>0</v>
      </c>
      <c r="M143" s="20"/>
      <c r="N143" s="21">
        <f t="shared" si="67"/>
        <v>0</v>
      </c>
      <c r="O143" s="20"/>
      <c r="P143" s="21">
        <f t="shared" si="101"/>
        <v>0</v>
      </c>
    </row>
    <row r="144" spans="2:16" ht="18" hidden="1" customHeight="1" x14ac:dyDescent="0.25">
      <c r="B144" s="57">
        <f t="shared" si="98"/>
        <v>0</v>
      </c>
      <c r="C144" s="11"/>
      <c r="D144" s="16" t="s">
        <v>107</v>
      </c>
      <c r="E144" s="13" t="s">
        <v>18</v>
      </c>
      <c r="F144" s="29"/>
      <c r="G144" s="14">
        <f t="shared" si="99"/>
        <v>0</v>
      </c>
      <c r="H144" s="15">
        <f t="shared" si="100"/>
        <v>0</v>
      </c>
      <c r="I144" s="20"/>
      <c r="J144" s="21">
        <f t="shared" si="65"/>
        <v>0</v>
      </c>
      <c r="K144" s="20"/>
      <c r="L144" s="21">
        <f t="shared" si="66"/>
        <v>0</v>
      </c>
      <c r="M144" s="20"/>
      <c r="N144" s="21">
        <f t="shared" si="67"/>
        <v>0</v>
      </c>
      <c r="O144" s="20"/>
      <c r="P144" s="21">
        <f t="shared" si="101"/>
        <v>0</v>
      </c>
    </row>
    <row r="145" spans="2:16" ht="18" hidden="1" customHeight="1" x14ac:dyDescent="0.25">
      <c r="B145" s="57">
        <f t="shared" si="98"/>
        <v>0</v>
      </c>
      <c r="C145" s="11"/>
      <c r="D145" s="16" t="s">
        <v>108</v>
      </c>
      <c r="E145" s="13" t="s">
        <v>18</v>
      </c>
      <c r="F145" s="29"/>
      <c r="G145" s="14">
        <f t="shared" si="99"/>
        <v>0</v>
      </c>
      <c r="H145" s="15">
        <f t="shared" si="100"/>
        <v>0</v>
      </c>
      <c r="I145" s="20"/>
      <c r="J145" s="21">
        <f t="shared" si="65"/>
        <v>0</v>
      </c>
      <c r="K145" s="20"/>
      <c r="L145" s="21">
        <f t="shared" si="66"/>
        <v>0</v>
      </c>
      <c r="M145" s="20"/>
      <c r="N145" s="21">
        <f t="shared" si="67"/>
        <v>0</v>
      </c>
      <c r="O145" s="20"/>
      <c r="P145" s="21">
        <f t="shared" si="101"/>
        <v>0</v>
      </c>
    </row>
    <row r="146" spans="2:16" ht="18" hidden="1" customHeight="1" x14ac:dyDescent="0.25">
      <c r="B146" s="57">
        <f t="shared" si="98"/>
        <v>0</v>
      </c>
      <c r="C146" s="11"/>
      <c r="D146" s="16" t="s">
        <v>109</v>
      </c>
      <c r="E146" s="13" t="s">
        <v>18</v>
      </c>
      <c r="F146" s="29"/>
      <c r="G146" s="14">
        <f t="shared" si="99"/>
        <v>0</v>
      </c>
      <c r="H146" s="15">
        <f t="shared" si="100"/>
        <v>0</v>
      </c>
      <c r="I146" s="20"/>
      <c r="J146" s="21">
        <f t="shared" si="65"/>
        <v>0</v>
      </c>
      <c r="K146" s="20"/>
      <c r="L146" s="21">
        <f t="shared" si="66"/>
        <v>0</v>
      </c>
      <c r="M146" s="20"/>
      <c r="N146" s="21">
        <f t="shared" si="67"/>
        <v>0</v>
      </c>
      <c r="O146" s="20"/>
      <c r="P146" s="21">
        <f t="shared" si="101"/>
        <v>0</v>
      </c>
    </row>
    <row r="147" spans="2:16" ht="18" hidden="1" customHeight="1" x14ac:dyDescent="0.25">
      <c r="B147" s="57">
        <f t="shared" si="98"/>
        <v>0</v>
      </c>
      <c r="C147" s="11"/>
      <c r="D147" s="16" t="s">
        <v>110</v>
      </c>
      <c r="E147" s="13" t="s">
        <v>18</v>
      </c>
      <c r="F147" s="29"/>
      <c r="G147" s="14">
        <f t="shared" si="99"/>
        <v>0</v>
      </c>
      <c r="H147" s="15">
        <f t="shared" si="100"/>
        <v>0</v>
      </c>
      <c r="I147" s="20"/>
      <c r="J147" s="21">
        <f t="shared" si="65"/>
        <v>0</v>
      </c>
      <c r="K147" s="20"/>
      <c r="L147" s="21">
        <f t="shared" si="66"/>
        <v>0</v>
      </c>
      <c r="M147" s="20"/>
      <c r="N147" s="21">
        <f t="shared" si="67"/>
        <v>0</v>
      </c>
      <c r="O147" s="20"/>
      <c r="P147" s="21">
        <f t="shared" si="101"/>
        <v>0</v>
      </c>
    </row>
    <row r="148" spans="2:16" ht="18" hidden="1" customHeight="1" x14ac:dyDescent="0.25">
      <c r="B148" s="57">
        <f t="shared" si="98"/>
        <v>0</v>
      </c>
      <c r="C148" s="11"/>
      <c r="D148" s="16" t="s">
        <v>111</v>
      </c>
      <c r="E148" s="13" t="s">
        <v>18</v>
      </c>
      <c r="F148" s="29"/>
      <c r="G148" s="14">
        <f t="shared" si="99"/>
        <v>0</v>
      </c>
      <c r="H148" s="15">
        <f t="shared" si="100"/>
        <v>0</v>
      </c>
      <c r="I148" s="20"/>
      <c r="J148" s="21">
        <f t="shared" si="65"/>
        <v>0</v>
      </c>
      <c r="K148" s="20"/>
      <c r="L148" s="21">
        <f t="shared" si="66"/>
        <v>0</v>
      </c>
      <c r="M148" s="20"/>
      <c r="N148" s="21">
        <f t="shared" si="67"/>
        <v>0</v>
      </c>
      <c r="O148" s="20"/>
      <c r="P148" s="21">
        <f t="shared" si="101"/>
        <v>0</v>
      </c>
    </row>
    <row r="149" spans="2:16" ht="18" hidden="1" customHeight="1" x14ac:dyDescent="0.25">
      <c r="B149" s="57">
        <f t="shared" si="98"/>
        <v>0</v>
      </c>
      <c r="C149" s="11"/>
      <c r="D149" s="16" t="s">
        <v>493</v>
      </c>
      <c r="E149" s="13" t="s">
        <v>18</v>
      </c>
      <c r="F149" s="29"/>
      <c r="G149" s="14">
        <f t="shared" si="99"/>
        <v>0</v>
      </c>
      <c r="H149" s="15">
        <f t="shared" si="100"/>
        <v>0</v>
      </c>
      <c r="I149" s="20"/>
      <c r="J149" s="21">
        <f t="shared" si="65"/>
        <v>0</v>
      </c>
      <c r="K149" s="20"/>
      <c r="L149" s="21">
        <f t="shared" si="66"/>
        <v>0</v>
      </c>
      <c r="M149" s="20"/>
      <c r="N149" s="21">
        <f t="shared" si="67"/>
        <v>0</v>
      </c>
      <c r="O149" s="20"/>
      <c r="P149" s="21">
        <f t="shared" si="101"/>
        <v>0</v>
      </c>
    </row>
    <row r="150" spans="2:16" ht="18" hidden="1" customHeight="1" x14ac:dyDescent="0.25">
      <c r="B150" s="57">
        <f t="shared" si="98"/>
        <v>0</v>
      </c>
      <c r="C150" s="11"/>
      <c r="D150" s="16" t="s">
        <v>494</v>
      </c>
      <c r="E150" s="13" t="s">
        <v>18</v>
      </c>
      <c r="F150" s="29"/>
      <c r="G150" s="14">
        <f t="shared" si="99"/>
        <v>0</v>
      </c>
      <c r="H150" s="15">
        <f t="shared" si="100"/>
        <v>0</v>
      </c>
      <c r="I150" s="20"/>
      <c r="J150" s="21">
        <f t="shared" si="65"/>
        <v>0</v>
      </c>
      <c r="K150" s="20"/>
      <c r="L150" s="21">
        <f t="shared" si="66"/>
        <v>0</v>
      </c>
      <c r="M150" s="20"/>
      <c r="N150" s="21">
        <f t="shared" si="67"/>
        <v>0</v>
      </c>
      <c r="O150" s="20"/>
      <c r="P150" s="21">
        <f t="shared" si="101"/>
        <v>0</v>
      </c>
    </row>
    <row r="151" spans="2:16" ht="18" hidden="1" customHeight="1" x14ac:dyDescent="0.25">
      <c r="B151" s="57">
        <f t="shared" si="98"/>
        <v>0</v>
      </c>
      <c r="C151" s="11"/>
      <c r="D151" s="16" t="s">
        <v>495</v>
      </c>
      <c r="E151" s="13" t="s">
        <v>18</v>
      </c>
      <c r="F151" s="29"/>
      <c r="G151" s="14">
        <f t="shared" si="99"/>
        <v>0</v>
      </c>
      <c r="H151" s="15">
        <f t="shared" si="100"/>
        <v>0</v>
      </c>
      <c r="I151" s="20"/>
      <c r="J151" s="21">
        <f t="shared" si="65"/>
        <v>0</v>
      </c>
      <c r="K151" s="20"/>
      <c r="L151" s="21">
        <f t="shared" si="66"/>
        <v>0</v>
      </c>
      <c r="M151" s="20"/>
      <c r="N151" s="21">
        <f t="shared" si="67"/>
        <v>0</v>
      </c>
      <c r="O151" s="20"/>
      <c r="P151" s="21">
        <f t="shared" si="101"/>
        <v>0</v>
      </c>
    </row>
    <row r="152" spans="2:16" ht="18" hidden="1" customHeight="1" x14ac:dyDescent="0.25">
      <c r="B152" s="57">
        <f t="shared" si="98"/>
        <v>0</v>
      </c>
      <c r="C152" s="11"/>
      <c r="D152" s="16" t="s">
        <v>496</v>
      </c>
      <c r="E152" s="13" t="s">
        <v>18</v>
      </c>
      <c r="F152" s="29"/>
      <c r="G152" s="14">
        <f t="shared" si="99"/>
        <v>0</v>
      </c>
      <c r="H152" s="15">
        <f t="shared" si="100"/>
        <v>0</v>
      </c>
      <c r="I152" s="20"/>
      <c r="J152" s="21">
        <f t="shared" si="65"/>
        <v>0</v>
      </c>
      <c r="K152" s="20"/>
      <c r="L152" s="21">
        <f t="shared" si="66"/>
        <v>0</v>
      </c>
      <c r="M152" s="20"/>
      <c r="N152" s="21">
        <f t="shared" si="67"/>
        <v>0</v>
      </c>
      <c r="O152" s="20"/>
      <c r="P152" s="21">
        <f t="shared" si="101"/>
        <v>0</v>
      </c>
    </row>
    <row r="153" spans="2:16" ht="30" hidden="1" customHeight="1" x14ac:dyDescent="0.25">
      <c r="B153" s="58">
        <f>IF(SUM(G154:G165)&gt;0,1,0)</f>
        <v>0</v>
      </c>
      <c r="C153" s="11" t="s">
        <v>282</v>
      </c>
      <c r="D153" s="27" t="s">
        <v>292</v>
      </c>
      <c r="E153" s="13"/>
      <c r="F153" s="30"/>
      <c r="G153" s="20"/>
      <c r="H153" s="21"/>
      <c r="I153" s="20"/>
      <c r="J153" s="21"/>
      <c r="K153" s="20"/>
      <c r="L153" s="21"/>
      <c r="M153" s="20"/>
      <c r="N153" s="21"/>
      <c r="O153" s="20"/>
      <c r="P153" s="21"/>
    </row>
    <row r="154" spans="2:16" ht="18" hidden="1" customHeight="1" x14ac:dyDescent="0.25">
      <c r="B154" s="57">
        <f t="shared" ref="B154:B165" si="102">IF(G154&gt;0,1,0)</f>
        <v>0</v>
      </c>
      <c r="C154" s="11"/>
      <c r="D154" s="16" t="s">
        <v>106</v>
      </c>
      <c r="E154" s="13" t="s">
        <v>18</v>
      </c>
      <c r="F154" s="29"/>
      <c r="G154" s="14">
        <f t="shared" ref="G154:G165" si="103">I154+K154+M154+O154</f>
        <v>0</v>
      </c>
      <c r="H154" s="15">
        <f t="shared" ref="H154:H165" si="104">G154*F154</f>
        <v>0</v>
      </c>
      <c r="I154" s="20"/>
      <c r="J154" s="21">
        <f t="shared" ref="J154:J223" si="105">$F154*I154</f>
        <v>0</v>
      </c>
      <c r="K154" s="20"/>
      <c r="L154" s="21">
        <f t="shared" ref="L154:L223" si="106">$F154*K154</f>
        <v>0</v>
      </c>
      <c r="M154" s="20"/>
      <c r="N154" s="21">
        <f t="shared" ref="N154:N223" si="107">$F154*M154</f>
        <v>0</v>
      </c>
      <c r="O154" s="20"/>
      <c r="P154" s="21">
        <f t="shared" ref="P154:P165" si="108">$F154*O154</f>
        <v>0</v>
      </c>
    </row>
    <row r="155" spans="2:16" ht="18" hidden="1" customHeight="1" x14ac:dyDescent="0.25">
      <c r="B155" s="57">
        <f t="shared" si="102"/>
        <v>0</v>
      </c>
      <c r="C155" s="11"/>
      <c r="D155" s="16" t="s">
        <v>92</v>
      </c>
      <c r="E155" s="13" t="s">
        <v>18</v>
      </c>
      <c r="F155" s="29"/>
      <c r="G155" s="14">
        <f t="shared" si="103"/>
        <v>0</v>
      </c>
      <c r="H155" s="15">
        <f t="shared" si="104"/>
        <v>0</v>
      </c>
      <c r="I155" s="20"/>
      <c r="J155" s="21">
        <f t="shared" si="105"/>
        <v>0</v>
      </c>
      <c r="K155" s="20"/>
      <c r="L155" s="21">
        <f t="shared" si="106"/>
        <v>0</v>
      </c>
      <c r="M155" s="20"/>
      <c r="N155" s="21">
        <f t="shared" si="107"/>
        <v>0</v>
      </c>
      <c r="O155" s="20"/>
      <c r="P155" s="21">
        <f t="shared" si="108"/>
        <v>0</v>
      </c>
    </row>
    <row r="156" spans="2:16" ht="18" hidden="1" customHeight="1" x14ac:dyDescent="0.25">
      <c r="B156" s="57">
        <f t="shared" si="102"/>
        <v>0</v>
      </c>
      <c r="C156" s="11"/>
      <c r="D156" s="16" t="s">
        <v>93</v>
      </c>
      <c r="E156" s="13" t="s">
        <v>18</v>
      </c>
      <c r="F156" s="29"/>
      <c r="G156" s="14">
        <f t="shared" si="103"/>
        <v>0</v>
      </c>
      <c r="H156" s="15">
        <f t="shared" si="104"/>
        <v>0</v>
      </c>
      <c r="I156" s="20"/>
      <c r="J156" s="21">
        <f t="shared" si="105"/>
        <v>0</v>
      </c>
      <c r="K156" s="20"/>
      <c r="L156" s="21">
        <f t="shared" si="106"/>
        <v>0</v>
      </c>
      <c r="M156" s="20"/>
      <c r="N156" s="21">
        <f t="shared" si="107"/>
        <v>0</v>
      </c>
      <c r="O156" s="20"/>
      <c r="P156" s="21">
        <f t="shared" si="108"/>
        <v>0</v>
      </c>
    </row>
    <row r="157" spans="2:16" ht="18" hidden="1" customHeight="1" x14ac:dyDescent="0.25">
      <c r="B157" s="57">
        <f t="shared" si="102"/>
        <v>0</v>
      </c>
      <c r="C157" s="11"/>
      <c r="D157" s="16" t="s">
        <v>107</v>
      </c>
      <c r="E157" s="13" t="s">
        <v>18</v>
      </c>
      <c r="F157" s="29"/>
      <c r="G157" s="14">
        <f t="shared" si="103"/>
        <v>0</v>
      </c>
      <c r="H157" s="15">
        <f t="shared" si="104"/>
        <v>0</v>
      </c>
      <c r="I157" s="20"/>
      <c r="J157" s="21">
        <f t="shared" si="105"/>
        <v>0</v>
      </c>
      <c r="K157" s="20"/>
      <c r="L157" s="21">
        <f t="shared" si="106"/>
        <v>0</v>
      </c>
      <c r="M157" s="20"/>
      <c r="N157" s="21">
        <f t="shared" si="107"/>
        <v>0</v>
      </c>
      <c r="O157" s="20"/>
      <c r="P157" s="21">
        <f t="shared" si="108"/>
        <v>0</v>
      </c>
    </row>
    <row r="158" spans="2:16" ht="18" hidden="1" customHeight="1" x14ac:dyDescent="0.25">
      <c r="B158" s="57">
        <f t="shared" si="102"/>
        <v>0</v>
      </c>
      <c r="C158" s="11"/>
      <c r="D158" s="16" t="s">
        <v>108</v>
      </c>
      <c r="E158" s="13" t="s">
        <v>18</v>
      </c>
      <c r="F158" s="29"/>
      <c r="G158" s="14">
        <f t="shared" si="103"/>
        <v>0</v>
      </c>
      <c r="H158" s="15">
        <f t="shared" si="104"/>
        <v>0</v>
      </c>
      <c r="I158" s="20"/>
      <c r="J158" s="21">
        <f t="shared" si="105"/>
        <v>0</v>
      </c>
      <c r="K158" s="20"/>
      <c r="L158" s="21">
        <f t="shared" si="106"/>
        <v>0</v>
      </c>
      <c r="M158" s="20"/>
      <c r="N158" s="21">
        <f t="shared" si="107"/>
        <v>0</v>
      </c>
      <c r="O158" s="20"/>
      <c r="P158" s="21">
        <f t="shared" si="108"/>
        <v>0</v>
      </c>
    </row>
    <row r="159" spans="2:16" ht="18" hidden="1" customHeight="1" x14ac:dyDescent="0.25">
      <c r="B159" s="57">
        <f t="shared" si="102"/>
        <v>0</v>
      </c>
      <c r="C159" s="11"/>
      <c r="D159" s="16" t="s">
        <v>109</v>
      </c>
      <c r="E159" s="13" t="s">
        <v>18</v>
      </c>
      <c r="F159" s="29"/>
      <c r="G159" s="14">
        <f t="shared" si="103"/>
        <v>0</v>
      </c>
      <c r="H159" s="15">
        <f t="shared" si="104"/>
        <v>0</v>
      </c>
      <c r="I159" s="20"/>
      <c r="J159" s="21">
        <f t="shared" si="105"/>
        <v>0</v>
      </c>
      <c r="K159" s="20"/>
      <c r="L159" s="21">
        <f t="shared" si="106"/>
        <v>0</v>
      </c>
      <c r="M159" s="20"/>
      <c r="N159" s="21">
        <f t="shared" si="107"/>
        <v>0</v>
      </c>
      <c r="O159" s="20"/>
      <c r="P159" s="21">
        <f t="shared" si="108"/>
        <v>0</v>
      </c>
    </row>
    <row r="160" spans="2:16" ht="18" hidden="1" customHeight="1" x14ac:dyDescent="0.25">
      <c r="B160" s="57">
        <f t="shared" si="102"/>
        <v>0</v>
      </c>
      <c r="C160" s="11"/>
      <c r="D160" s="16" t="s">
        <v>110</v>
      </c>
      <c r="E160" s="13" t="s">
        <v>18</v>
      </c>
      <c r="F160" s="29"/>
      <c r="G160" s="14">
        <f t="shared" si="103"/>
        <v>0</v>
      </c>
      <c r="H160" s="15">
        <f t="shared" si="104"/>
        <v>0</v>
      </c>
      <c r="I160" s="20"/>
      <c r="J160" s="21">
        <f t="shared" si="105"/>
        <v>0</v>
      </c>
      <c r="K160" s="20"/>
      <c r="L160" s="21">
        <f t="shared" si="106"/>
        <v>0</v>
      </c>
      <c r="M160" s="20"/>
      <c r="N160" s="21">
        <f t="shared" si="107"/>
        <v>0</v>
      </c>
      <c r="O160" s="20"/>
      <c r="P160" s="21">
        <f t="shared" si="108"/>
        <v>0</v>
      </c>
    </row>
    <row r="161" spans="2:16" ht="18" hidden="1" customHeight="1" x14ac:dyDescent="0.25">
      <c r="B161" s="57">
        <f t="shared" si="102"/>
        <v>0</v>
      </c>
      <c r="C161" s="11"/>
      <c r="D161" s="16" t="s">
        <v>111</v>
      </c>
      <c r="E161" s="13" t="s">
        <v>18</v>
      </c>
      <c r="F161" s="29"/>
      <c r="G161" s="14">
        <f t="shared" si="103"/>
        <v>0</v>
      </c>
      <c r="H161" s="15">
        <f t="shared" si="104"/>
        <v>0</v>
      </c>
      <c r="I161" s="20"/>
      <c r="J161" s="21">
        <f t="shared" si="105"/>
        <v>0</v>
      </c>
      <c r="K161" s="20"/>
      <c r="L161" s="21">
        <f t="shared" si="106"/>
        <v>0</v>
      </c>
      <c r="M161" s="20"/>
      <c r="N161" s="21">
        <f t="shared" si="107"/>
        <v>0</v>
      </c>
      <c r="O161" s="20"/>
      <c r="P161" s="21">
        <f t="shared" si="108"/>
        <v>0</v>
      </c>
    </row>
    <row r="162" spans="2:16" ht="18" hidden="1" customHeight="1" x14ac:dyDescent="0.25">
      <c r="B162" s="57">
        <f t="shared" si="102"/>
        <v>0</v>
      </c>
      <c r="C162" s="11"/>
      <c r="D162" s="16" t="s">
        <v>493</v>
      </c>
      <c r="E162" s="13" t="s">
        <v>18</v>
      </c>
      <c r="F162" s="29"/>
      <c r="G162" s="14">
        <f t="shared" si="103"/>
        <v>0</v>
      </c>
      <c r="H162" s="15">
        <f t="shared" si="104"/>
        <v>0</v>
      </c>
      <c r="I162" s="20"/>
      <c r="J162" s="21">
        <f t="shared" si="105"/>
        <v>0</v>
      </c>
      <c r="K162" s="20"/>
      <c r="L162" s="21">
        <f t="shared" si="106"/>
        <v>0</v>
      </c>
      <c r="M162" s="20"/>
      <c r="N162" s="21">
        <f t="shared" si="107"/>
        <v>0</v>
      </c>
      <c r="O162" s="20"/>
      <c r="P162" s="21">
        <f t="shared" si="108"/>
        <v>0</v>
      </c>
    </row>
    <row r="163" spans="2:16" ht="18" hidden="1" customHeight="1" x14ac:dyDescent="0.25">
      <c r="B163" s="57">
        <f t="shared" si="102"/>
        <v>0</v>
      </c>
      <c r="C163" s="11"/>
      <c r="D163" s="16" t="s">
        <v>494</v>
      </c>
      <c r="E163" s="13" t="s">
        <v>18</v>
      </c>
      <c r="F163" s="29"/>
      <c r="G163" s="14">
        <f t="shared" si="103"/>
        <v>0</v>
      </c>
      <c r="H163" s="15">
        <f t="shared" si="104"/>
        <v>0</v>
      </c>
      <c r="I163" s="20"/>
      <c r="J163" s="21">
        <f t="shared" si="105"/>
        <v>0</v>
      </c>
      <c r="K163" s="20"/>
      <c r="L163" s="21">
        <f t="shared" si="106"/>
        <v>0</v>
      </c>
      <c r="M163" s="20"/>
      <c r="N163" s="21">
        <f t="shared" si="107"/>
        <v>0</v>
      </c>
      <c r="O163" s="20"/>
      <c r="P163" s="21">
        <f t="shared" si="108"/>
        <v>0</v>
      </c>
    </row>
    <row r="164" spans="2:16" ht="18" hidden="1" customHeight="1" x14ac:dyDescent="0.25">
      <c r="B164" s="57">
        <f t="shared" si="102"/>
        <v>0</v>
      </c>
      <c r="C164" s="11"/>
      <c r="D164" s="16" t="s">
        <v>495</v>
      </c>
      <c r="E164" s="13" t="s">
        <v>18</v>
      </c>
      <c r="F164" s="29"/>
      <c r="G164" s="14">
        <f t="shared" si="103"/>
        <v>0</v>
      </c>
      <c r="H164" s="15">
        <f t="shared" si="104"/>
        <v>0</v>
      </c>
      <c r="I164" s="20"/>
      <c r="J164" s="21">
        <f t="shared" si="105"/>
        <v>0</v>
      </c>
      <c r="K164" s="20"/>
      <c r="L164" s="21">
        <f t="shared" si="106"/>
        <v>0</v>
      </c>
      <c r="M164" s="20"/>
      <c r="N164" s="21">
        <f t="shared" si="107"/>
        <v>0</v>
      </c>
      <c r="O164" s="20"/>
      <c r="P164" s="21">
        <f t="shared" si="108"/>
        <v>0</v>
      </c>
    </row>
    <row r="165" spans="2:16" ht="18" hidden="1" customHeight="1" x14ac:dyDescent="0.25">
      <c r="B165" s="57">
        <f t="shared" si="102"/>
        <v>0</v>
      </c>
      <c r="C165" s="11"/>
      <c r="D165" s="16" t="s">
        <v>496</v>
      </c>
      <c r="E165" s="13" t="s">
        <v>18</v>
      </c>
      <c r="F165" s="29"/>
      <c r="G165" s="14">
        <f t="shared" si="103"/>
        <v>0</v>
      </c>
      <c r="H165" s="15">
        <f t="shared" si="104"/>
        <v>0</v>
      </c>
      <c r="I165" s="20"/>
      <c r="J165" s="21">
        <f t="shared" si="105"/>
        <v>0</v>
      </c>
      <c r="K165" s="20"/>
      <c r="L165" s="21">
        <f t="shared" si="106"/>
        <v>0</v>
      </c>
      <c r="M165" s="20"/>
      <c r="N165" s="21">
        <f t="shared" si="107"/>
        <v>0</v>
      </c>
      <c r="O165" s="20"/>
      <c r="P165" s="21">
        <f t="shared" si="108"/>
        <v>0</v>
      </c>
    </row>
    <row r="166" spans="2:16" ht="35.1" customHeight="1" x14ac:dyDescent="0.25">
      <c r="B166" s="58">
        <f>IF(SUM(G167:G170)&gt;0,1,0)</f>
        <v>1</v>
      </c>
      <c r="C166" s="59"/>
      <c r="D166" s="60" t="s">
        <v>279</v>
      </c>
      <c r="E166" s="61"/>
      <c r="F166" s="62"/>
      <c r="G166" s="63"/>
      <c r="H166" s="64"/>
      <c r="I166" s="63"/>
      <c r="J166" s="64"/>
      <c r="K166" s="63"/>
      <c r="L166" s="64"/>
      <c r="M166" s="63"/>
      <c r="N166" s="64"/>
      <c r="O166" s="63"/>
      <c r="P166" s="64"/>
    </row>
    <row r="167" spans="2:16" ht="30" customHeight="1" x14ac:dyDescent="0.25">
      <c r="B167" s="57">
        <f t="shared" ref="B167:B170" si="109">IF(G167&gt;0,1,0)</f>
        <v>1</v>
      </c>
      <c r="C167" s="11" t="s">
        <v>519</v>
      </c>
      <c r="D167" s="26" t="s">
        <v>79</v>
      </c>
      <c r="E167" s="13" t="s">
        <v>18</v>
      </c>
      <c r="F167" s="29"/>
      <c r="G167" s="14">
        <f t="shared" ref="G167:G170" si="110">I167+K167+M167+O167</f>
        <v>5</v>
      </c>
      <c r="H167" s="15">
        <f t="shared" ref="H167:H170" si="111">G167*F167</f>
        <v>0</v>
      </c>
      <c r="I167" s="20">
        <v>5</v>
      </c>
      <c r="J167" s="21">
        <f t="shared" si="105"/>
        <v>0</v>
      </c>
      <c r="K167" s="20"/>
      <c r="L167" s="21">
        <f t="shared" si="106"/>
        <v>0</v>
      </c>
      <c r="M167" s="20"/>
      <c r="N167" s="21">
        <f t="shared" si="107"/>
        <v>0</v>
      </c>
      <c r="O167" s="20"/>
      <c r="P167" s="21">
        <f t="shared" ref="P167:P170" si="112">$F167*O167</f>
        <v>0</v>
      </c>
    </row>
    <row r="168" spans="2:16" ht="30" hidden="1" customHeight="1" x14ac:dyDescent="0.25">
      <c r="B168" s="57">
        <f t="shared" si="109"/>
        <v>0</v>
      </c>
      <c r="C168" s="11" t="s">
        <v>282</v>
      </c>
      <c r="D168" s="26" t="s">
        <v>80</v>
      </c>
      <c r="E168" s="13" t="s">
        <v>18</v>
      </c>
      <c r="F168" s="29"/>
      <c r="G168" s="14">
        <f t="shared" si="110"/>
        <v>0</v>
      </c>
      <c r="H168" s="15">
        <f t="shared" si="111"/>
        <v>0</v>
      </c>
      <c r="I168" s="20"/>
      <c r="J168" s="21">
        <f t="shared" si="105"/>
        <v>0</v>
      </c>
      <c r="K168" s="20"/>
      <c r="L168" s="21">
        <f t="shared" si="106"/>
        <v>0</v>
      </c>
      <c r="M168" s="20"/>
      <c r="N168" s="21">
        <f t="shared" si="107"/>
        <v>0</v>
      </c>
      <c r="O168" s="20"/>
      <c r="P168" s="21">
        <f t="shared" si="112"/>
        <v>0</v>
      </c>
    </row>
    <row r="169" spans="2:16" ht="30" hidden="1" customHeight="1" x14ac:dyDescent="0.25">
      <c r="B169" s="57">
        <f t="shared" si="109"/>
        <v>0</v>
      </c>
      <c r="C169" s="11" t="s">
        <v>282</v>
      </c>
      <c r="D169" s="26" t="s">
        <v>81</v>
      </c>
      <c r="E169" s="13" t="s">
        <v>18</v>
      </c>
      <c r="F169" s="29"/>
      <c r="G169" s="14">
        <f t="shared" si="110"/>
        <v>0</v>
      </c>
      <c r="H169" s="15">
        <f t="shared" si="111"/>
        <v>0</v>
      </c>
      <c r="I169" s="20"/>
      <c r="J169" s="21">
        <f t="shared" ref="J169" si="113">$F169*I169</f>
        <v>0</v>
      </c>
      <c r="K169" s="20"/>
      <c r="L169" s="21">
        <f t="shared" ref="L169" si="114">$F169*K169</f>
        <v>0</v>
      </c>
      <c r="M169" s="20"/>
      <c r="N169" s="21">
        <f t="shared" ref="N169" si="115">$F169*M169</f>
        <v>0</v>
      </c>
      <c r="O169" s="20"/>
      <c r="P169" s="21">
        <f t="shared" si="112"/>
        <v>0</v>
      </c>
    </row>
    <row r="170" spans="2:16" ht="30" hidden="1" customHeight="1" x14ac:dyDescent="0.25">
      <c r="B170" s="57">
        <f t="shared" si="109"/>
        <v>0</v>
      </c>
      <c r="C170" s="11" t="s">
        <v>282</v>
      </c>
      <c r="D170" s="26" t="s">
        <v>349</v>
      </c>
      <c r="E170" s="13" t="s">
        <v>18</v>
      </c>
      <c r="F170" s="29"/>
      <c r="G170" s="14">
        <f t="shared" si="110"/>
        <v>0</v>
      </c>
      <c r="H170" s="15">
        <f t="shared" si="111"/>
        <v>0</v>
      </c>
      <c r="I170" s="20"/>
      <c r="J170" s="21">
        <f t="shared" si="105"/>
        <v>0</v>
      </c>
      <c r="K170" s="20"/>
      <c r="L170" s="21">
        <f t="shared" si="106"/>
        <v>0</v>
      </c>
      <c r="M170" s="20"/>
      <c r="N170" s="21">
        <f t="shared" si="107"/>
        <v>0</v>
      </c>
      <c r="O170" s="20"/>
      <c r="P170" s="21">
        <f t="shared" si="112"/>
        <v>0</v>
      </c>
    </row>
    <row r="171" spans="2:16" ht="35.1" customHeight="1" x14ac:dyDescent="0.25">
      <c r="B171" s="58">
        <f>IF(SUM(G172:G257)&gt;0,1,0)</f>
        <v>1</v>
      </c>
      <c r="C171" s="59"/>
      <c r="D171" s="60" t="s">
        <v>278</v>
      </c>
      <c r="E171" s="61"/>
      <c r="F171" s="62"/>
      <c r="G171" s="63"/>
      <c r="H171" s="64"/>
      <c r="I171" s="63"/>
      <c r="J171" s="64"/>
      <c r="K171" s="63"/>
      <c r="L171" s="64"/>
      <c r="M171" s="63"/>
      <c r="N171" s="64"/>
      <c r="O171" s="63"/>
      <c r="P171" s="64"/>
    </row>
    <row r="172" spans="2:16" ht="18" customHeight="1" x14ac:dyDescent="0.25">
      <c r="B172" s="58">
        <f>IF(SUM(G173:G205)&gt;0,1,0)</f>
        <v>1</v>
      </c>
      <c r="C172" s="11"/>
      <c r="D172" s="25" t="s">
        <v>475</v>
      </c>
      <c r="E172" s="13"/>
      <c r="F172" s="30"/>
      <c r="G172" s="20"/>
      <c r="H172" s="21"/>
      <c r="I172" s="20"/>
      <c r="J172" s="21"/>
      <c r="K172" s="20"/>
      <c r="L172" s="21"/>
      <c r="M172" s="20"/>
      <c r="N172" s="21"/>
      <c r="O172" s="20"/>
      <c r="P172" s="21"/>
    </row>
    <row r="173" spans="2:16" ht="41.25" hidden="1" customHeight="1" x14ac:dyDescent="0.25">
      <c r="B173" s="58">
        <f>IF(SUM(G174:G187)&gt;0,1,0)</f>
        <v>0</v>
      </c>
      <c r="C173" s="11" t="s">
        <v>282</v>
      </c>
      <c r="D173" s="27" t="s">
        <v>82</v>
      </c>
      <c r="E173" s="13"/>
      <c r="F173" s="30"/>
      <c r="G173" s="20"/>
      <c r="H173" s="21"/>
      <c r="I173" s="20"/>
      <c r="J173" s="21"/>
      <c r="K173" s="20"/>
      <c r="L173" s="21"/>
      <c r="M173" s="20"/>
      <c r="N173" s="21"/>
      <c r="O173" s="20"/>
      <c r="P173" s="21"/>
    </row>
    <row r="174" spans="2:16" ht="18" hidden="1" customHeight="1" x14ac:dyDescent="0.25">
      <c r="B174" s="57">
        <f t="shared" ref="B174:B187" si="116">IF(G174&gt;0,1,0)</f>
        <v>0</v>
      </c>
      <c r="C174" s="11"/>
      <c r="D174" s="16" t="s">
        <v>83</v>
      </c>
      <c r="E174" s="13" t="s">
        <v>18</v>
      </c>
      <c r="F174" s="29"/>
      <c r="G174" s="14">
        <f t="shared" ref="G174:G187" si="117">I174+K174+M174+O174</f>
        <v>0</v>
      </c>
      <c r="H174" s="15">
        <f t="shared" ref="H174:H187" si="118">G174*F174</f>
        <v>0</v>
      </c>
      <c r="I174" s="20"/>
      <c r="J174" s="21">
        <f t="shared" si="105"/>
        <v>0</v>
      </c>
      <c r="K174" s="20"/>
      <c r="L174" s="21">
        <f t="shared" si="106"/>
        <v>0</v>
      </c>
      <c r="M174" s="20"/>
      <c r="N174" s="21">
        <f t="shared" si="107"/>
        <v>0</v>
      </c>
      <c r="O174" s="20"/>
      <c r="P174" s="21">
        <f t="shared" ref="P174:P187" si="119">$F174*O174</f>
        <v>0</v>
      </c>
    </row>
    <row r="175" spans="2:16" ht="18" hidden="1" customHeight="1" x14ac:dyDescent="0.25">
      <c r="B175" s="57">
        <f t="shared" si="116"/>
        <v>0</v>
      </c>
      <c r="C175" s="11"/>
      <c r="D175" s="16" t="s">
        <v>239</v>
      </c>
      <c r="E175" s="13" t="s">
        <v>18</v>
      </c>
      <c r="F175" s="29"/>
      <c r="G175" s="14">
        <f t="shared" si="117"/>
        <v>0</v>
      </c>
      <c r="H175" s="15">
        <f t="shared" si="118"/>
        <v>0</v>
      </c>
      <c r="I175" s="20"/>
      <c r="J175" s="21">
        <f t="shared" ref="J175" si="120">$F175*I175</f>
        <v>0</v>
      </c>
      <c r="K175" s="20"/>
      <c r="L175" s="21">
        <f t="shared" ref="L175" si="121">$F175*K175</f>
        <v>0</v>
      </c>
      <c r="M175" s="20"/>
      <c r="N175" s="21">
        <f t="shared" ref="N175" si="122">$F175*M175</f>
        <v>0</v>
      </c>
      <c r="O175" s="20"/>
      <c r="P175" s="21">
        <f t="shared" si="119"/>
        <v>0</v>
      </c>
    </row>
    <row r="176" spans="2:16" ht="18" hidden="1" customHeight="1" x14ac:dyDescent="0.25">
      <c r="B176" s="57">
        <f t="shared" si="116"/>
        <v>0</v>
      </c>
      <c r="C176" s="11"/>
      <c r="D176" s="16" t="s">
        <v>240</v>
      </c>
      <c r="E176" s="13" t="s">
        <v>18</v>
      </c>
      <c r="F176" s="29"/>
      <c r="G176" s="14">
        <f t="shared" si="117"/>
        <v>0</v>
      </c>
      <c r="H176" s="15">
        <f t="shared" si="118"/>
        <v>0</v>
      </c>
      <c r="I176" s="20"/>
      <c r="J176" s="21">
        <f t="shared" si="105"/>
        <v>0</v>
      </c>
      <c r="K176" s="20"/>
      <c r="L176" s="21">
        <f t="shared" si="106"/>
        <v>0</v>
      </c>
      <c r="M176" s="20"/>
      <c r="N176" s="21">
        <f t="shared" si="107"/>
        <v>0</v>
      </c>
      <c r="O176" s="20"/>
      <c r="P176" s="21">
        <f t="shared" si="119"/>
        <v>0</v>
      </c>
    </row>
    <row r="177" spans="2:16" ht="18" hidden="1" customHeight="1" x14ac:dyDescent="0.25">
      <c r="B177" s="57">
        <f t="shared" si="116"/>
        <v>0</v>
      </c>
      <c r="C177" s="11"/>
      <c r="D177" s="16" t="s">
        <v>241</v>
      </c>
      <c r="E177" s="13" t="s">
        <v>18</v>
      </c>
      <c r="F177" s="29"/>
      <c r="G177" s="14">
        <f t="shared" si="117"/>
        <v>0</v>
      </c>
      <c r="H177" s="15">
        <f t="shared" si="118"/>
        <v>0</v>
      </c>
      <c r="I177" s="20"/>
      <c r="J177" s="21">
        <f t="shared" si="105"/>
        <v>0</v>
      </c>
      <c r="K177" s="20"/>
      <c r="L177" s="21">
        <f t="shared" si="106"/>
        <v>0</v>
      </c>
      <c r="M177" s="20"/>
      <c r="N177" s="21">
        <f t="shared" si="107"/>
        <v>0</v>
      </c>
      <c r="O177" s="20"/>
      <c r="P177" s="21">
        <f t="shared" si="119"/>
        <v>0</v>
      </c>
    </row>
    <row r="178" spans="2:16" ht="18" hidden="1" customHeight="1" x14ac:dyDescent="0.25">
      <c r="B178" s="57">
        <f t="shared" si="116"/>
        <v>0</v>
      </c>
      <c r="C178" s="11"/>
      <c r="D178" s="16" t="s">
        <v>242</v>
      </c>
      <c r="E178" s="13" t="s">
        <v>18</v>
      </c>
      <c r="F178" s="29"/>
      <c r="G178" s="14">
        <f t="shared" si="117"/>
        <v>0</v>
      </c>
      <c r="H178" s="15">
        <f t="shared" si="118"/>
        <v>0</v>
      </c>
      <c r="I178" s="20"/>
      <c r="J178" s="21">
        <f t="shared" si="105"/>
        <v>0</v>
      </c>
      <c r="K178" s="20"/>
      <c r="L178" s="21">
        <f t="shared" si="106"/>
        <v>0</v>
      </c>
      <c r="M178" s="20"/>
      <c r="N178" s="21">
        <f t="shared" si="107"/>
        <v>0</v>
      </c>
      <c r="O178" s="20"/>
      <c r="P178" s="21">
        <f t="shared" si="119"/>
        <v>0</v>
      </c>
    </row>
    <row r="179" spans="2:16" ht="18" hidden="1" customHeight="1" x14ac:dyDescent="0.25">
      <c r="B179" s="57">
        <f t="shared" si="116"/>
        <v>0</v>
      </c>
      <c r="C179" s="11"/>
      <c r="D179" s="16" t="s">
        <v>64</v>
      </c>
      <c r="E179" s="13" t="s">
        <v>18</v>
      </c>
      <c r="F179" s="29"/>
      <c r="G179" s="14">
        <f t="shared" si="117"/>
        <v>0</v>
      </c>
      <c r="H179" s="15">
        <f t="shared" si="118"/>
        <v>0</v>
      </c>
      <c r="I179" s="20"/>
      <c r="J179" s="21">
        <f t="shared" si="105"/>
        <v>0</v>
      </c>
      <c r="K179" s="20"/>
      <c r="L179" s="21">
        <f t="shared" si="106"/>
        <v>0</v>
      </c>
      <c r="M179" s="20"/>
      <c r="N179" s="21">
        <f t="shared" si="107"/>
        <v>0</v>
      </c>
      <c r="O179" s="20"/>
      <c r="P179" s="21">
        <f t="shared" si="119"/>
        <v>0</v>
      </c>
    </row>
    <row r="180" spans="2:16" ht="18" hidden="1" customHeight="1" x14ac:dyDescent="0.25">
      <c r="B180" s="57">
        <f t="shared" si="116"/>
        <v>0</v>
      </c>
      <c r="C180" s="11"/>
      <c r="D180" s="16" t="s">
        <v>243</v>
      </c>
      <c r="E180" s="13" t="s">
        <v>18</v>
      </c>
      <c r="F180" s="29"/>
      <c r="G180" s="14">
        <f t="shared" si="117"/>
        <v>0</v>
      </c>
      <c r="H180" s="15">
        <f t="shared" si="118"/>
        <v>0</v>
      </c>
      <c r="I180" s="20"/>
      <c r="J180" s="21">
        <f t="shared" si="105"/>
        <v>0</v>
      </c>
      <c r="K180" s="20"/>
      <c r="L180" s="21">
        <f t="shared" si="106"/>
        <v>0</v>
      </c>
      <c r="M180" s="20"/>
      <c r="N180" s="21">
        <f t="shared" si="107"/>
        <v>0</v>
      </c>
      <c r="O180" s="20"/>
      <c r="P180" s="21">
        <f t="shared" si="119"/>
        <v>0</v>
      </c>
    </row>
    <row r="181" spans="2:16" ht="18" hidden="1" customHeight="1" x14ac:dyDescent="0.25">
      <c r="B181" s="57">
        <f t="shared" si="116"/>
        <v>0</v>
      </c>
      <c r="C181" s="11"/>
      <c r="D181" s="16" t="s">
        <v>244</v>
      </c>
      <c r="E181" s="13" t="s">
        <v>18</v>
      </c>
      <c r="F181" s="29"/>
      <c r="G181" s="14">
        <f t="shared" si="117"/>
        <v>0</v>
      </c>
      <c r="H181" s="15">
        <f t="shared" si="118"/>
        <v>0</v>
      </c>
      <c r="I181" s="20"/>
      <c r="J181" s="21">
        <f t="shared" si="105"/>
        <v>0</v>
      </c>
      <c r="K181" s="20"/>
      <c r="L181" s="21">
        <f t="shared" si="106"/>
        <v>0</v>
      </c>
      <c r="M181" s="20"/>
      <c r="N181" s="21">
        <f t="shared" si="107"/>
        <v>0</v>
      </c>
      <c r="O181" s="20"/>
      <c r="P181" s="21">
        <f t="shared" si="119"/>
        <v>0</v>
      </c>
    </row>
    <row r="182" spans="2:16" ht="18" hidden="1" customHeight="1" x14ac:dyDescent="0.25">
      <c r="B182" s="57">
        <f t="shared" si="116"/>
        <v>0</v>
      </c>
      <c r="C182" s="11"/>
      <c r="D182" s="16" t="s">
        <v>245</v>
      </c>
      <c r="E182" s="13" t="s">
        <v>18</v>
      </c>
      <c r="F182" s="29"/>
      <c r="G182" s="14">
        <f t="shared" si="117"/>
        <v>0</v>
      </c>
      <c r="H182" s="15">
        <f t="shared" si="118"/>
        <v>0</v>
      </c>
      <c r="I182" s="20"/>
      <c r="J182" s="21">
        <f t="shared" si="105"/>
        <v>0</v>
      </c>
      <c r="K182" s="20"/>
      <c r="L182" s="21">
        <f t="shared" si="106"/>
        <v>0</v>
      </c>
      <c r="M182" s="20"/>
      <c r="N182" s="21">
        <f t="shared" si="107"/>
        <v>0</v>
      </c>
      <c r="O182" s="20"/>
      <c r="P182" s="21">
        <f t="shared" si="119"/>
        <v>0</v>
      </c>
    </row>
    <row r="183" spans="2:16" ht="18" hidden="1" customHeight="1" x14ac:dyDescent="0.25">
      <c r="B183" s="57">
        <f t="shared" si="116"/>
        <v>0</v>
      </c>
      <c r="C183" s="11"/>
      <c r="D183" s="16" t="s">
        <v>246</v>
      </c>
      <c r="E183" s="13" t="s">
        <v>18</v>
      </c>
      <c r="F183" s="29"/>
      <c r="G183" s="14">
        <f t="shared" si="117"/>
        <v>0</v>
      </c>
      <c r="H183" s="15">
        <f t="shared" si="118"/>
        <v>0</v>
      </c>
      <c r="I183" s="20"/>
      <c r="J183" s="21">
        <f t="shared" si="105"/>
        <v>0</v>
      </c>
      <c r="K183" s="20"/>
      <c r="L183" s="21">
        <f t="shared" si="106"/>
        <v>0</v>
      </c>
      <c r="M183" s="20"/>
      <c r="N183" s="21">
        <f t="shared" si="107"/>
        <v>0</v>
      </c>
      <c r="O183" s="20"/>
      <c r="P183" s="21">
        <f t="shared" si="119"/>
        <v>0</v>
      </c>
    </row>
    <row r="184" spans="2:16" ht="18" hidden="1" customHeight="1" x14ac:dyDescent="0.25">
      <c r="B184" s="57">
        <f t="shared" si="116"/>
        <v>0</v>
      </c>
      <c r="C184" s="11"/>
      <c r="D184" s="16" t="s">
        <v>247</v>
      </c>
      <c r="E184" s="13" t="s">
        <v>18</v>
      </c>
      <c r="F184" s="29"/>
      <c r="G184" s="14">
        <f t="shared" si="117"/>
        <v>0</v>
      </c>
      <c r="H184" s="15">
        <f t="shared" si="118"/>
        <v>0</v>
      </c>
      <c r="I184" s="20"/>
      <c r="J184" s="21">
        <f t="shared" si="105"/>
        <v>0</v>
      </c>
      <c r="K184" s="20"/>
      <c r="L184" s="21">
        <f t="shared" si="106"/>
        <v>0</v>
      </c>
      <c r="M184" s="20"/>
      <c r="N184" s="21">
        <f t="shared" si="107"/>
        <v>0</v>
      </c>
      <c r="O184" s="20"/>
      <c r="P184" s="21">
        <f t="shared" si="119"/>
        <v>0</v>
      </c>
    </row>
    <row r="185" spans="2:16" ht="18" hidden="1" customHeight="1" x14ac:dyDescent="0.25">
      <c r="B185" s="57">
        <f t="shared" si="116"/>
        <v>0</v>
      </c>
      <c r="C185" s="11"/>
      <c r="D185" s="16" t="s">
        <v>248</v>
      </c>
      <c r="E185" s="13" t="s">
        <v>18</v>
      </c>
      <c r="F185" s="29"/>
      <c r="G185" s="14">
        <f t="shared" si="117"/>
        <v>0</v>
      </c>
      <c r="H185" s="15">
        <f t="shared" si="118"/>
        <v>0</v>
      </c>
      <c r="I185" s="20"/>
      <c r="J185" s="21">
        <f t="shared" si="105"/>
        <v>0</v>
      </c>
      <c r="K185" s="20"/>
      <c r="L185" s="21">
        <f t="shared" si="106"/>
        <v>0</v>
      </c>
      <c r="M185" s="20"/>
      <c r="N185" s="21">
        <f t="shared" si="107"/>
        <v>0</v>
      </c>
      <c r="O185" s="20"/>
      <c r="P185" s="21">
        <f t="shared" si="119"/>
        <v>0</v>
      </c>
    </row>
    <row r="186" spans="2:16" ht="18" hidden="1" customHeight="1" x14ac:dyDescent="0.25">
      <c r="B186" s="57">
        <f t="shared" si="116"/>
        <v>0</v>
      </c>
      <c r="C186" s="11"/>
      <c r="D186" s="16" t="s">
        <v>249</v>
      </c>
      <c r="E186" s="13" t="s">
        <v>18</v>
      </c>
      <c r="F186" s="29"/>
      <c r="G186" s="14">
        <f t="shared" si="117"/>
        <v>0</v>
      </c>
      <c r="H186" s="15">
        <f t="shared" si="118"/>
        <v>0</v>
      </c>
      <c r="I186" s="20"/>
      <c r="J186" s="21">
        <f t="shared" si="105"/>
        <v>0</v>
      </c>
      <c r="K186" s="20"/>
      <c r="L186" s="21">
        <f t="shared" si="106"/>
        <v>0</v>
      </c>
      <c r="M186" s="20"/>
      <c r="N186" s="21">
        <f t="shared" si="107"/>
        <v>0</v>
      </c>
      <c r="O186" s="20"/>
      <c r="P186" s="21">
        <f t="shared" si="119"/>
        <v>0</v>
      </c>
    </row>
    <row r="187" spans="2:16" ht="18" hidden="1" customHeight="1" x14ac:dyDescent="0.25">
      <c r="B187" s="57">
        <f t="shared" si="116"/>
        <v>0</v>
      </c>
      <c r="C187" s="11"/>
      <c r="D187" s="16" t="s">
        <v>250</v>
      </c>
      <c r="E187" s="13" t="s">
        <v>18</v>
      </c>
      <c r="F187" s="29"/>
      <c r="G187" s="14">
        <f t="shared" si="117"/>
        <v>0</v>
      </c>
      <c r="H187" s="15">
        <f t="shared" si="118"/>
        <v>0</v>
      </c>
      <c r="I187" s="20"/>
      <c r="J187" s="21">
        <f t="shared" si="105"/>
        <v>0</v>
      </c>
      <c r="K187" s="20"/>
      <c r="L187" s="21">
        <f t="shared" si="106"/>
        <v>0</v>
      </c>
      <c r="M187" s="20"/>
      <c r="N187" s="21">
        <f t="shared" si="107"/>
        <v>0</v>
      </c>
      <c r="O187" s="20"/>
      <c r="P187" s="21">
        <f t="shared" si="119"/>
        <v>0</v>
      </c>
    </row>
    <row r="188" spans="2:16" ht="47.25" customHeight="1" x14ac:dyDescent="0.25">
      <c r="B188" s="58">
        <f>IF(SUM(G189:G205)&gt;0,1,0)</f>
        <v>1</v>
      </c>
      <c r="C188" s="11" t="s">
        <v>518</v>
      </c>
      <c r="D188" s="27" t="s">
        <v>84</v>
      </c>
      <c r="E188" s="13"/>
      <c r="F188" s="30"/>
      <c r="G188" s="20"/>
      <c r="H188" s="21"/>
      <c r="I188" s="20"/>
      <c r="J188" s="21"/>
      <c r="K188" s="20"/>
      <c r="L188" s="21"/>
      <c r="M188" s="20"/>
      <c r="N188" s="21"/>
      <c r="O188" s="20"/>
      <c r="P188" s="21"/>
    </row>
    <row r="189" spans="2:16" ht="18" customHeight="1" x14ac:dyDescent="0.25">
      <c r="B189" s="57">
        <f t="shared" ref="B189:B205" si="123">IF(G189&gt;0,1,0)</f>
        <v>1</v>
      </c>
      <c r="C189" s="11"/>
      <c r="D189" s="12" t="s">
        <v>294</v>
      </c>
      <c r="E189" s="13" t="s">
        <v>18</v>
      </c>
      <c r="F189" s="29"/>
      <c r="G189" s="14">
        <f t="shared" ref="G189:G205" si="124">I189+K189+M189+O189</f>
        <v>1</v>
      </c>
      <c r="H189" s="15">
        <f t="shared" ref="H189:H205" si="125">G189*F189</f>
        <v>0</v>
      </c>
      <c r="I189" s="20">
        <v>1</v>
      </c>
      <c r="J189" s="21">
        <f t="shared" si="105"/>
        <v>0</v>
      </c>
      <c r="K189" s="20"/>
      <c r="L189" s="21">
        <f t="shared" si="106"/>
        <v>0</v>
      </c>
      <c r="M189" s="20"/>
      <c r="N189" s="21">
        <f t="shared" si="107"/>
        <v>0</v>
      </c>
      <c r="O189" s="20"/>
      <c r="P189" s="21">
        <f t="shared" ref="P189:P205" si="126">$F189*O189</f>
        <v>0</v>
      </c>
    </row>
    <row r="190" spans="2:16" ht="18" hidden="1" customHeight="1" x14ac:dyDescent="0.25">
      <c r="B190" s="57">
        <f t="shared" ref="B190" si="127">IF(G190&gt;0,1,0)</f>
        <v>0</v>
      </c>
      <c r="C190" s="11"/>
      <c r="D190" s="12" t="s">
        <v>295</v>
      </c>
      <c r="E190" s="13" t="s">
        <v>18</v>
      </c>
      <c r="F190" s="29"/>
      <c r="G190" s="14">
        <f t="shared" si="124"/>
        <v>0</v>
      </c>
      <c r="H190" s="15">
        <f t="shared" si="125"/>
        <v>0</v>
      </c>
      <c r="I190" s="20"/>
      <c r="J190" s="21">
        <f t="shared" ref="J190" si="128">$F190*I190</f>
        <v>0</v>
      </c>
      <c r="K190" s="20"/>
      <c r="L190" s="21">
        <f t="shared" ref="L190" si="129">$F190*K190</f>
        <v>0</v>
      </c>
      <c r="M190" s="20"/>
      <c r="N190" s="21">
        <f t="shared" ref="N190" si="130">$F190*M190</f>
        <v>0</v>
      </c>
      <c r="O190" s="20"/>
      <c r="P190" s="21">
        <f t="shared" si="126"/>
        <v>0</v>
      </c>
    </row>
    <row r="191" spans="2:16" ht="18" customHeight="1" x14ac:dyDescent="0.25">
      <c r="B191" s="57">
        <f t="shared" si="123"/>
        <v>1</v>
      </c>
      <c r="C191" s="11"/>
      <c r="D191" s="12" t="s">
        <v>296</v>
      </c>
      <c r="E191" s="13" t="s">
        <v>18</v>
      </c>
      <c r="F191" s="29"/>
      <c r="G191" s="14">
        <f t="shared" si="124"/>
        <v>3</v>
      </c>
      <c r="H191" s="15">
        <f t="shared" si="125"/>
        <v>0</v>
      </c>
      <c r="I191" s="20">
        <v>3</v>
      </c>
      <c r="J191" s="21">
        <f t="shared" si="105"/>
        <v>0</v>
      </c>
      <c r="K191" s="20"/>
      <c r="L191" s="21">
        <f t="shared" si="106"/>
        <v>0</v>
      </c>
      <c r="M191" s="20"/>
      <c r="N191" s="21">
        <f t="shared" si="107"/>
        <v>0</v>
      </c>
      <c r="O191" s="20"/>
      <c r="P191" s="21">
        <f t="shared" si="126"/>
        <v>0</v>
      </c>
    </row>
    <row r="192" spans="2:16" ht="18" hidden="1" customHeight="1" x14ac:dyDescent="0.25">
      <c r="B192" s="57">
        <f t="shared" si="123"/>
        <v>0</v>
      </c>
      <c r="C192" s="11"/>
      <c r="D192" s="12" t="s">
        <v>297</v>
      </c>
      <c r="E192" s="13" t="s">
        <v>18</v>
      </c>
      <c r="F192" s="29"/>
      <c r="G192" s="14">
        <f t="shared" si="124"/>
        <v>0</v>
      </c>
      <c r="H192" s="15">
        <f t="shared" si="125"/>
        <v>0</v>
      </c>
      <c r="I192" s="20"/>
      <c r="J192" s="21">
        <f t="shared" si="105"/>
        <v>0</v>
      </c>
      <c r="K192" s="20"/>
      <c r="L192" s="21">
        <f t="shared" si="106"/>
        <v>0</v>
      </c>
      <c r="M192" s="20"/>
      <c r="N192" s="21">
        <f t="shared" si="107"/>
        <v>0</v>
      </c>
      <c r="O192" s="20"/>
      <c r="P192" s="21">
        <f t="shared" si="126"/>
        <v>0</v>
      </c>
    </row>
    <row r="193" spans="2:16" ht="18" hidden="1" customHeight="1" x14ac:dyDescent="0.25">
      <c r="B193" s="57">
        <f t="shared" si="123"/>
        <v>0</v>
      </c>
      <c r="C193" s="11"/>
      <c r="D193" s="12" t="s">
        <v>298</v>
      </c>
      <c r="E193" s="13" t="s">
        <v>18</v>
      </c>
      <c r="F193" s="29"/>
      <c r="G193" s="14">
        <f t="shared" si="124"/>
        <v>0</v>
      </c>
      <c r="H193" s="15">
        <f t="shared" si="125"/>
        <v>0</v>
      </c>
      <c r="I193" s="20"/>
      <c r="J193" s="21">
        <f t="shared" si="105"/>
        <v>0</v>
      </c>
      <c r="K193" s="20"/>
      <c r="L193" s="21">
        <f t="shared" si="106"/>
        <v>0</v>
      </c>
      <c r="M193" s="20"/>
      <c r="N193" s="21">
        <f t="shared" si="107"/>
        <v>0</v>
      </c>
      <c r="O193" s="20"/>
      <c r="P193" s="21">
        <f t="shared" si="126"/>
        <v>0</v>
      </c>
    </row>
    <row r="194" spans="2:16" ht="18" customHeight="1" x14ac:dyDescent="0.25">
      <c r="B194" s="57">
        <f t="shared" si="123"/>
        <v>1</v>
      </c>
      <c r="C194" s="11"/>
      <c r="D194" s="12" t="s">
        <v>299</v>
      </c>
      <c r="E194" s="13" t="s">
        <v>18</v>
      </c>
      <c r="F194" s="29"/>
      <c r="G194" s="14">
        <f t="shared" si="124"/>
        <v>5</v>
      </c>
      <c r="H194" s="15">
        <f t="shared" si="125"/>
        <v>0</v>
      </c>
      <c r="I194" s="20">
        <v>5</v>
      </c>
      <c r="J194" s="21">
        <f t="shared" si="105"/>
        <v>0</v>
      </c>
      <c r="K194" s="20"/>
      <c r="L194" s="21">
        <f t="shared" si="106"/>
        <v>0</v>
      </c>
      <c r="M194" s="20"/>
      <c r="N194" s="21">
        <f t="shared" si="107"/>
        <v>0</v>
      </c>
      <c r="O194" s="20"/>
      <c r="P194" s="21">
        <f t="shared" si="126"/>
        <v>0</v>
      </c>
    </row>
    <row r="195" spans="2:16" ht="18" customHeight="1" x14ac:dyDescent="0.25">
      <c r="B195" s="57">
        <f t="shared" si="123"/>
        <v>1</v>
      </c>
      <c r="C195" s="11"/>
      <c r="D195" s="12" t="s">
        <v>300</v>
      </c>
      <c r="E195" s="13" t="s">
        <v>18</v>
      </c>
      <c r="F195" s="29"/>
      <c r="G195" s="14">
        <f t="shared" si="124"/>
        <v>7</v>
      </c>
      <c r="H195" s="15">
        <f t="shared" si="125"/>
        <v>0</v>
      </c>
      <c r="I195" s="20">
        <v>7</v>
      </c>
      <c r="J195" s="21">
        <f t="shared" si="105"/>
        <v>0</v>
      </c>
      <c r="K195" s="20"/>
      <c r="L195" s="21">
        <f t="shared" si="106"/>
        <v>0</v>
      </c>
      <c r="M195" s="20"/>
      <c r="N195" s="21">
        <f t="shared" si="107"/>
        <v>0</v>
      </c>
      <c r="O195" s="20"/>
      <c r="P195" s="21">
        <f t="shared" si="126"/>
        <v>0</v>
      </c>
    </row>
    <row r="196" spans="2:16" ht="18" hidden="1" customHeight="1" x14ac:dyDescent="0.25">
      <c r="B196" s="57">
        <f t="shared" si="123"/>
        <v>0</v>
      </c>
      <c r="C196" s="11"/>
      <c r="D196" s="12" t="s">
        <v>301</v>
      </c>
      <c r="E196" s="13" t="s">
        <v>18</v>
      </c>
      <c r="F196" s="29"/>
      <c r="G196" s="14">
        <f t="shared" si="124"/>
        <v>0</v>
      </c>
      <c r="H196" s="15">
        <f t="shared" si="125"/>
        <v>0</v>
      </c>
      <c r="I196" s="20"/>
      <c r="J196" s="21">
        <f t="shared" si="105"/>
        <v>0</v>
      </c>
      <c r="K196" s="20"/>
      <c r="L196" s="21">
        <f t="shared" si="106"/>
        <v>0</v>
      </c>
      <c r="M196" s="20"/>
      <c r="N196" s="21">
        <f t="shared" si="107"/>
        <v>0</v>
      </c>
      <c r="O196" s="20"/>
      <c r="P196" s="21">
        <f t="shared" si="126"/>
        <v>0</v>
      </c>
    </row>
    <row r="197" spans="2:16" ht="18" hidden="1" customHeight="1" x14ac:dyDescent="0.25">
      <c r="B197" s="57">
        <f t="shared" si="123"/>
        <v>0</v>
      </c>
      <c r="C197" s="11"/>
      <c r="D197" s="12" t="s">
        <v>302</v>
      </c>
      <c r="E197" s="13" t="s">
        <v>18</v>
      </c>
      <c r="F197" s="29"/>
      <c r="G197" s="14">
        <f t="shared" si="124"/>
        <v>0</v>
      </c>
      <c r="H197" s="15">
        <f t="shared" si="125"/>
        <v>0</v>
      </c>
      <c r="I197" s="20"/>
      <c r="J197" s="21">
        <f t="shared" si="105"/>
        <v>0</v>
      </c>
      <c r="K197" s="20"/>
      <c r="L197" s="21">
        <f t="shared" si="106"/>
        <v>0</v>
      </c>
      <c r="M197" s="20"/>
      <c r="N197" s="21">
        <f t="shared" si="107"/>
        <v>0</v>
      </c>
      <c r="O197" s="20"/>
      <c r="P197" s="21">
        <f t="shared" si="126"/>
        <v>0</v>
      </c>
    </row>
    <row r="198" spans="2:16" ht="18" hidden="1" customHeight="1" x14ac:dyDescent="0.25">
      <c r="B198" s="57">
        <f t="shared" si="123"/>
        <v>0</v>
      </c>
      <c r="C198" s="11"/>
      <c r="D198" s="12" t="s">
        <v>303</v>
      </c>
      <c r="E198" s="13" t="s">
        <v>18</v>
      </c>
      <c r="F198" s="29"/>
      <c r="G198" s="14">
        <f t="shared" si="124"/>
        <v>0</v>
      </c>
      <c r="H198" s="15">
        <f t="shared" si="125"/>
        <v>0</v>
      </c>
      <c r="I198" s="20"/>
      <c r="J198" s="21">
        <f t="shared" si="105"/>
        <v>0</v>
      </c>
      <c r="K198" s="20"/>
      <c r="L198" s="21">
        <f t="shared" si="106"/>
        <v>0</v>
      </c>
      <c r="M198" s="20"/>
      <c r="N198" s="21">
        <f t="shared" si="107"/>
        <v>0</v>
      </c>
      <c r="O198" s="20"/>
      <c r="P198" s="21">
        <f t="shared" si="126"/>
        <v>0</v>
      </c>
    </row>
    <row r="199" spans="2:16" ht="18" hidden="1" customHeight="1" x14ac:dyDescent="0.25">
      <c r="B199" s="57">
        <f t="shared" si="123"/>
        <v>0</v>
      </c>
      <c r="C199" s="11"/>
      <c r="D199" s="12" t="s">
        <v>304</v>
      </c>
      <c r="E199" s="13" t="s">
        <v>18</v>
      </c>
      <c r="F199" s="29"/>
      <c r="G199" s="14">
        <f t="shared" si="124"/>
        <v>0</v>
      </c>
      <c r="H199" s="15">
        <f t="shared" si="125"/>
        <v>0</v>
      </c>
      <c r="I199" s="20"/>
      <c r="J199" s="21">
        <f t="shared" si="105"/>
        <v>0</v>
      </c>
      <c r="K199" s="20"/>
      <c r="L199" s="21">
        <f t="shared" si="106"/>
        <v>0</v>
      </c>
      <c r="M199" s="20"/>
      <c r="N199" s="21">
        <f t="shared" si="107"/>
        <v>0</v>
      </c>
      <c r="O199" s="20"/>
      <c r="P199" s="21">
        <f t="shared" si="126"/>
        <v>0</v>
      </c>
    </row>
    <row r="200" spans="2:16" ht="18" hidden="1" customHeight="1" x14ac:dyDescent="0.25">
      <c r="B200" s="57">
        <f t="shared" si="123"/>
        <v>0</v>
      </c>
      <c r="C200" s="11"/>
      <c r="D200" s="12" t="s">
        <v>305</v>
      </c>
      <c r="E200" s="13" t="s">
        <v>18</v>
      </c>
      <c r="F200" s="29"/>
      <c r="G200" s="14">
        <f t="shared" si="124"/>
        <v>0</v>
      </c>
      <c r="H200" s="15">
        <f t="shared" si="125"/>
        <v>0</v>
      </c>
      <c r="I200" s="20"/>
      <c r="J200" s="21">
        <f t="shared" si="105"/>
        <v>0</v>
      </c>
      <c r="K200" s="20"/>
      <c r="L200" s="21">
        <f t="shared" si="106"/>
        <v>0</v>
      </c>
      <c r="M200" s="20"/>
      <c r="N200" s="21">
        <f t="shared" si="107"/>
        <v>0</v>
      </c>
      <c r="O200" s="20"/>
      <c r="P200" s="21">
        <f t="shared" si="126"/>
        <v>0</v>
      </c>
    </row>
    <row r="201" spans="2:16" ht="18" hidden="1" customHeight="1" x14ac:dyDescent="0.25">
      <c r="B201" s="57">
        <f t="shared" si="123"/>
        <v>0</v>
      </c>
      <c r="C201" s="11"/>
      <c r="D201" s="12" t="s">
        <v>306</v>
      </c>
      <c r="E201" s="13" t="s">
        <v>18</v>
      </c>
      <c r="F201" s="29"/>
      <c r="G201" s="14">
        <f t="shared" si="124"/>
        <v>0</v>
      </c>
      <c r="H201" s="15">
        <f t="shared" si="125"/>
        <v>0</v>
      </c>
      <c r="I201" s="20"/>
      <c r="J201" s="21">
        <f t="shared" si="105"/>
        <v>0</v>
      </c>
      <c r="K201" s="20"/>
      <c r="L201" s="21">
        <f t="shared" si="106"/>
        <v>0</v>
      </c>
      <c r="M201" s="20"/>
      <c r="N201" s="21">
        <f t="shared" si="107"/>
        <v>0</v>
      </c>
      <c r="O201" s="20"/>
      <c r="P201" s="21">
        <f t="shared" si="126"/>
        <v>0</v>
      </c>
    </row>
    <row r="202" spans="2:16" ht="18" hidden="1" customHeight="1" x14ac:dyDescent="0.25">
      <c r="B202" s="57">
        <f t="shared" si="123"/>
        <v>0</v>
      </c>
      <c r="C202" s="11"/>
      <c r="D202" s="12" t="s">
        <v>307</v>
      </c>
      <c r="E202" s="13" t="s">
        <v>18</v>
      </c>
      <c r="F202" s="29"/>
      <c r="G202" s="14">
        <f t="shared" si="124"/>
        <v>0</v>
      </c>
      <c r="H202" s="15">
        <f t="shared" si="125"/>
        <v>0</v>
      </c>
      <c r="I202" s="20"/>
      <c r="J202" s="21">
        <f t="shared" si="105"/>
        <v>0</v>
      </c>
      <c r="K202" s="20"/>
      <c r="L202" s="21">
        <f t="shared" si="106"/>
        <v>0</v>
      </c>
      <c r="M202" s="20"/>
      <c r="N202" s="21">
        <f t="shared" si="107"/>
        <v>0</v>
      </c>
      <c r="O202" s="20"/>
      <c r="P202" s="21">
        <f t="shared" si="126"/>
        <v>0</v>
      </c>
    </row>
    <row r="203" spans="2:16" ht="18" hidden="1" customHeight="1" x14ac:dyDescent="0.25">
      <c r="B203" s="57">
        <f t="shared" si="123"/>
        <v>0</v>
      </c>
      <c r="C203" s="11"/>
      <c r="D203" s="12" t="s">
        <v>308</v>
      </c>
      <c r="E203" s="13" t="s">
        <v>18</v>
      </c>
      <c r="F203" s="29"/>
      <c r="G203" s="14">
        <f t="shared" si="124"/>
        <v>0</v>
      </c>
      <c r="H203" s="15">
        <f t="shared" si="125"/>
        <v>0</v>
      </c>
      <c r="I203" s="20"/>
      <c r="J203" s="21">
        <f t="shared" si="105"/>
        <v>0</v>
      </c>
      <c r="K203" s="20"/>
      <c r="L203" s="21">
        <f t="shared" si="106"/>
        <v>0</v>
      </c>
      <c r="M203" s="20"/>
      <c r="N203" s="21">
        <f t="shared" si="107"/>
        <v>0</v>
      </c>
      <c r="O203" s="20"/>
      <c r="P203" s="21">
        <f t="shared" si="126"/>
        <v>0</v>
      </c>
    </row>
    <row r="204" spans="2:16" ht="18" hidden="1" customHeight="1" x14ac:dyDescent="0.25">
      <c r="B204" s="57">
        <f t="shared" si="123"/>
        <v>0</v>
      </c>
      <c r="C204" s="11"/>
      <c r="D204" s="12" t="s">
        <v>309</v>
      </c>
      <c r="E204" s="13" t="s">
        <v>18</v>
      </c>
      <c r="F204" s="29"/>
      <c r="G204" s="14">
        <f t="shared" si="124"/>
        <v>0</v>
      </c>
      <c r="H204" s="15">
        <f t="shared" si="125"/>
        <v>0</v>
      </c>
      <c r="I204" s="20"/>
      <c r="J204" s="21">
        <f t="shared" si="105"/>
        <v>0</v>
      </c>
      <c r="K204" s="20"/>
      <c r="L204" s="21">
        <f t="shared" si="106"/>
        <v>0</v>
      </c>
      <c r="M204" s="20"/>
      <c r="N204" s="21">
        <f t="shared" si="107"/>
        <v>0</v>
      </c>
      <c r="O204" s="20"/>
      <c r="P204" s="21">
        <f t="shared" si="126"/>
        <v>0</v>
      </c>
    </row>
    <row r="205" spans="2:16" ht="18" hidden="1" customHeight="1" x14ac:dyDescent="0.25">
      <c r="B205" s="57">
        <f t="shared" si="123"/>
        <v>0</v>
      </c>
      <c r="C205" s="11"/>
      <c r="D205" s="12" t="s">
        <v>310</v>
      </c>
      <c r="E205" s="13" t="s">
        <v>18</v>
      </c>
      <c r="F205" s="29"/>
      <c r="G205" s="14">
        <f t="shared" si="124"/>
        <v>0</v>
      </c>
      <c r="H205" s="15">
        <f t="shared" si="125"/>
        <v>0</v>
      </c>
      <c r="I205" s="20"/>
      <c r="J205" s="21">
        <f t="shared" si="105"/>
        <v>0</v>
      </c>
      <c r="K205" s="20"/>
      <c r="L205" s="21">
        <f t="shared" si="106"/>
        <v>0</v>
      </c>
      <c r="M205" s="20"/>
      <c r="N205" s="21">
        <f t="shared" si="107"/>
        <v>0</v>
      </c>
      <c r="O205" s="20"/>
      <c r="P205" s="21">
        <f t="shared" si="126"/>
        <v>0</v>
      </c>
    </row>
    <row r="206" spans="2:16" ht="18" customHeight="1" x14ac:dyDescent="0.25">
      <c r="B206" s="58">
        <f>IF(SUM(G207:G229)&gt;0,1,0)</f>
        <v>1</v>
      </c>
      <c r="C206" s="11"/>
      <c r="D206" s="25" t="s">
        <v>85</v>
      </c>
      <c r="E206" s="13"/>
      <c r="F206" s="30"/>
      <c r="G206" s="20"/>
      <c r="H206" s="21"/>
      <c r="I206" s="20"/>
      <c r="J206" s="21"/>
      <c r="K206" s="20"/>
      <c r="L206" s="21"/>
      <c r="M206" s="20"/>
      <c r="N206" s="21"/>
      <c r="O206" s="20"/>
      <c r="P206" s="21"/>
    </row>
    <row r="207" spans="2:16" ht="30.75" customHeight="1" x14ac:dyDescent="0.25">
      <c r="B207" s="58">
        <f>IF(SUM(G208:G210)&gt;0,1,0)</f>
        <v>1</v>
      </c>
      <c r="C207" s="11" t="s">
        <v>517</v>
      </c>
      <c r="D207" s="27" t="s">
        <v>86</v>
      </c>
      <c r="E207" s="13"/>
      <c r="F207" s="30"/>
      <c r="G207" s="20"/>
      <c r="H207" s="21"/>
      <c r="I207" s="20"/>
      <c r="J207" s="21"/>
      <c r="K207" s="20"/>
      <c r="L207" s="21"/>
      <c r="M207" s="20"/>
      <c r="N207" s="21"/>
      <c r="O207" s="20"/>
      <c r="P207" s="21"/>
    </row>
    <row r="208" spans="2:16" ht="18" hidden="1" customHeight="1" x14ac:dyDescent="0.25">
      <c r="B208" s="57">
        <f t="shared" ref="B208:B210" si="131">IF(G208&gt;0,1,0)</f>
        <v>0</v>
      </c>
      <c r="C208" s="11"/>
      <c r="D208" s="12" t="s">
        <v>87</v>
      </c>
      <c r="E208" s="13" t="s">
        <v>18</v>
      </c>
      <c r="F208" s="29"/>
      <c r="G208" s="14">
        <f t="shared" ref="G208:G210" si="132">I208+K208+M208+O208</f>
        <v>0</v>
      </c>
      <c r="H208" s="15">
        <f t="shared" ref="H208:H210" si="133">G208*F208</f>
        <v>0</v>
      </c>
      <c r="I208" s="20"/>
      <c r="J208" s="21">
        <f t="shared" si="105"/>
        <v>0</v>
      </c>
      <c r="K208" s="20"/>
      <c r="L208" s="21">
        <f t="shared" si="106"/>
        <v>0</v>
      </c>
      <c r="M208" s="20"/>
      <c r="N208" s="21">
        <f t="shared" si="107"/>
        <v>0</v>
      </c>
      <c r="O208" s="20"/>
      <c r="P208" s="21">
        <f t="shared" ref="P208:P210" si="134">$F208*O208</f>
        <v>0</v>
      </c>
    </row>
    <row r="209" spans="2:16" ht="18" customHeight="1" x14ac:dyDescent="0.25">
      <c r="B209" s="57">
        <f t="shared" si="131"/>
        <v>1</v>
      </c>
      <c r="C209" s="11"/>
      <c r="D209" s="12" t="s">
        <v>88</v>
      </c>
      <c r="E209" s="13" t="s">
        <v>18</v>
      </c>
      <c r="F209" s="29"/>
      <c r="G209" s="14">
        <f t="shared" si="132"/>
        <v>2</v>
      </c>
      <c r="H209" s="15">
        <f t="shared" si="133"/>
        <v>0</v>
      </c>
      <c r="I209" s="20">
        <v>2</v>
      </c>
      <c r="J209" s="21">
        <f t="shared" si="105"/>
        <v>0</v>
      </c>
      <c r="K209" s="20"/>
      <c r="L209" s="21">
        <f t="shared" si="106"/>
        <v>0</v>
      </c>
      <c r="M209" s="20"/>
      <c r="N209" s="21">
        <f t="shared" si="107"/>
        <v>0</v>
      </c>
      <c r="O209" s="20"/>
      <c r="P209" s="21">
        <f t="shared" si="134"/>
        <v>0</v>
      </c>
    </row>
    <row r="210" spans="2:16" ht="18" hidden="1" customHeight="1" x14ac:dyDescent="0.25">
      <c r="B210" s="57">
        <f t="shared" si="131"/>
        <v>0</v>
      </c>
      <c r="C210" s="11"/>
      <c r="D210" s="12" t="s">
        <v>89</v>
      </c>
      <c r="E210" s="13" t="s">
        <v>18</v>
      </c>
      <c r="F210" s="29"/>
      <c r="G210" s="14">
        <f t="shared" si="132"/>
        <v>0</v>
      </c>
      <c r="H210" s="15">
        <f t="shared" si="133"/>
        <v>0</v>
      </c>
      <c r="I210" s="20"/>
      <c r="J210" s="21">
        <f t="shared" si="105"/>
        <v>0</v>
      </c>
      <c r="K210" s="20"/>
      <c r="L210" s="21">
        <f t="shared" si="106"/>
        <v>0</v>
      </c>
      <c r="M210" s="20"/>
      <c r="N210" s="21">
        <f t="shared" si="107"/>
        <v>0</v>
      </c>
      <c r="O210" s="20"/>
      <c r="P210" s="21">
        <f t="shared" si="134"/>
        <v>0</v>
      </c>
    </row>
    <row r="211" spans="2:16" ht="30.75" hidden="1" customHeight="1" x14ac:dyDescent="0.25">
      <c r="B211" s="58">
        <f>IF(SUM(G212:G214)&gt;0,1,0)</f>
        <v>0</v>
      </c>
      <c r="C211" s="11" t="s">
        <v>282</v>
      </c>
      <c r="D211" s="27" t="s">
        <v>354</v>
      </c>
      <c r="E211" s="13"/>
      <c r="F211" s="30"/>
      <c r="G211" s="20"/>
      <c r="H211" s="21"/>
      <c r="I211" s="20"/>
      <c r="J211" s="21"/>
      <c r="K211" s="20"/>
      <c r="L211" s="21"/>
      <c r="M211" s="20"/>
      <c r="N211" s="21"/>
      <c r="O211" s="20"/>
      <c r="P211" s="21"/>
    </row>
    <row r="212" spans="2:16" ht="18" hidden="1" customHeight="1" x14ac:dyDescent="0.25">
      <c r="B212" s="57">
        <f t="shared" ref="B212:B214" si="135">IF(G212&gt;0,1,0)</f>
        <v>0</v>
      </c>
      <c r="C212" s="11"/>
      <c r="D212" s="12" t="s">
        <v>87</v>
      </c>
      <c r="E212" s="13" t="s">
        <v>18</v>
      </c>
      <c r="F212" s="29"/>
      <c r="G212" s="14">
        <f t="shared" ref="G212:G214" si="136">I212+K212+M212+O212</f>
        <v>0</v>
      </c>
      <c r="H212" s="15">
        <f t="shared" ref="H212:H214" si="137">G212*F212</f>
        <v>0</v>
      </c>
      <c r="I212" s="20"/>
      <c r="J212" s="21">
        <f t="shared" ref="J212:J214" si="138">$F212*I212</f>
        <v>0</v>
      </c>
      <c r="K212" s="20"/>
      <c r="L212" s="21">
        <f t="shared" ref="L212:L214" si="139">$F212*K212</f>
        <v>0</v>
      </c>
      <c r="M212" s="20"/>
      <c r="N212" s="21">
        <f t="shared" ref="N212:N214" si="140">$F212*M212</f>
        <v>0</v>
      </c>
      <c r="O212" s="20"/>
      <c r="P212" s="21">
        <f t="shared" ref="P212:P214" si="141">$F212*O212</f>
        <v>0</v>
      </c>
    </row>
    <row r="213" spans="2:16" ht="18" hidden="1" customHeight="1" x14ac:dyDescent="0.25">
      <c r="B213" s="57">
        <f t="shared" si="135"/>
        <v>0</v>
      </c>
      <c r="C213" s="11"/>
      <c r="D213" s="12" t="s">
        <v>88</v>
      </c>
      <c r="E213" s="13" t="s">
        <v>18</v>
      </c>
      <c r="F213" s="29"/>
      <c r="G213" s="14">
        <f t="shared" si="136"/>
        <v>0</v>
      </c>
      <c r="H213" s="15">
        <f t="shared" si="137"/>
        <v>0</v>
      </c>
      <c r="I213" s="20"/>
      <c r="J213" s="21">
        <f t="shared" si="138"/>
        <v>0</v>
      </c>
      <c r="K213" s="20"/>
      <c r="L213" s="21">
        <f t="shared" si="139"/>
        <v>0</v>
      </c>
      <c r="M213" s="20"/>
      <c r="N213" s="21">
        <f t="shared" si="140"/>
        <v>0</v>
      </c>
      <c r="O213" s="20"/>
      <c r="P213" s="21">
        <f t="shared" si="141"/>
        <v>0</v>
      </c>
    </row>
    <row r="214" spans="2:16" ht="18" hidden="1" customHeight="1" x14ac:dyDescent="0.25">
      <c r="B214" s="57">
        <f t="shared" si="135"/>
        <v>0</v>
      </c>
      <c r="C214" s="11"/>
      <c r="D214" s="12" t="s">
        <v>89</v>
      </c>
      <c r="E214" s="13" t="s">
        <v>18</v>
      </c>
      <c r="F214" s="29"/>
      <c r="G214" s="14">
        <f t="shared" si="136"/>
        <v>0</v>
      </c>
      <c r="H214" s="15">
        <f t="shared" si="137"/>
        <v>0</v>
      </c>
      <c r="I214" s="20"/>
      <c r="J214" s="21">
        <f t="shared" si="138"/>
        <v>0</v>
      </c>
      <c r="K214" s="20"/>
      <c r="L214" s="21">
        <f t="shared" si="139"/>
        <v>0</v>
      </c>
      <c r="M214" s="20"/>
      <c r="N214" s="21">
        <f t="shared" si="140"/>
        <v>0</v>
      </c>
      <c r="O214" s="20"/>
      <c r="P214" s="21">
        <f t="shared" si="141"/>
        <v>0</v>
      </c>
    </row>
    <row r="215" spans="2:16" ht="18" hidden="1" customHeight="1" x14ac:dyDescent="0.25">
      <c r="B215" s="58">
        <f>IF(SUM(G216:G217)&gt;0,1,0)</f>
        <v>0</v>
      </c>
      <c r="C215" s="11" t="s">
        <v>282</v>
      </c>
      <c r="D215" s="28" t="s">
        <v>90</v>
      </c>
      <c r="E215" s="13"/>
      <c r="F215" s="30"/>
      <c r="G215" s="20"/>
      <c r="H215" s="21"/>
      <c r="I215" s="20"/>
      <c r="J215" s="21"/>
      <c r="K215" s="20"/>
      <c r="L215" s="21"/>
      <c r="M215" s="20"/>
      <c r="N215" s="21"/>
      <c r="O215" s="20"/>
      <c r="P215" s="21"/>
    </row>
    <row r="216" spans="2:16" ht="18" hidden="1" customHeight="1" x14ac:dyDescent="0.25">
      <c r="B216" s="57">
        <f t="shared" ref="B216:B218" si="142">IF(G216&gt;0,1,0)</f>
        <v>0</v>
      </c>
      <c r="C216" s="11"/>
      <c r="D216" s="12" t="s">
        <v>87</v>
      </c>
      <c r="E216" s="13" t="s">
        <v>18</v>
      </c>
      <c r="F216" s="29"/>
      <c r="G216" s="14">
        <f t="shared" ref="G216:G218" si="143">I216+K216+M216+O216</f>
        <v>0</v>
      </c>
      <c r="H216" s="15">
        <f t="shared" ref="H216:H218" si="144">G216*F216</f>
        <v>0</v>
      </c>
      <c r="I216" s="20"/>
      <c r="J216" s="21">
        <f t="shared" si="105"/>
        <v>0</v>
      </c>
      <c r="K216" s="20"/>
      <c r="L216" s="21">
        <f t="shared" si="106"/>
        <v>0</v>
      </c>
      <c r="M216" s="20"/>
      <c r="N216" s="21">
        <f t="shared" si="107"/>
        <v>0</v>
      </c>
      <c r="O216" s="20"/>
      <c r="P216" s="21">
        <f t="shared" ref="P216:P218" si="145">$F216*O216</f>
        <v>0</v>
      </c>
    </row>
    <row r="217" spans="2:16" ht="18" hidden="1" customHeight="1" x14ac:dyDescent="0.25">
      <c r="B217" s="57">
        <f t="shared" si="142"/>
        <v>0</v>
      </c>
      <c r="C217" s="11"/>
      <c r="D217" s="12" t="s">
        <v>88</v>
      </c>
      <c r="E217" s="13" t="s">
        <v>18</v>
      </c>
      <c r="F217" s="29"/>
      <c r="G217" s="14">
        <f t="shared" si="143"/>
        <v>0</v>
      </c>
      <c r="H217" s="15">
        <f t="shared" si="144"/>
        <v>0</v>
      </c>
      <c r="I217" s="20"/>
      <c r="J217" s="21">
        <f t="shared" si="105"/>
        <v>0</v>
      </c>
      <c r="K217" s="20"/>
      <c r="L217" s="21">
        <f t="shared" si="106"/>
        <v>0</v>
      </c>
      <c r="M217" s="20"/>
      <c r="N217" s="21">
        <f t="shared" si="107"/>
        <v>0</v>
      </c>
      <c r="O217" s="20"/>
      <c r="P217" s="21">
        <f t="shared" si="145"/>
        <v>0</v>
      </c>
    </row>
    <row r="218" spans="2:16" ht="18" hidden="1" customHeight="1" x14ac:dyDescent="0.25">
      <c r="B218" s="57">
        <f t="shared" si="142"/>
        <v>0</v>
      </c>
      <c r="C218" s="11" t="s">
        <v>282</v>
      </c>
      <c r="D218" s="28" t="s">
        <v>251</v>
      </c>
      <c r="E218" s="13" t="s">
        <v>18</v>
      </c>
      <c r="F218" s="29"/>
      <c r="G218" s="14">
        <f t="shared" si="143"/>
        <v>0</v>
      </c>
      <c r="H218" s="15">
        <f t="shared" si="144"/>
        <v>0</v>
      </c>
      <c r="I218" s="20"/>
      <c r="J218" s="21">
        <f t="shared" ref="J218" si="146">$F218*I218</f>
        <v>0</v>
      </c>
      <c r="K218" s="20"/>
      <c r="L218" s="21">
        <f t="shared" ref="L218" si="147">$F218*K218</f>
        <v>0</v>
      </c>
      <c r="M218" s="20"/>
      <c r="N218" s="21">
        <f t="shared" ref="N218" si="148">$F218*M218</f>
        <v>0</v>
      </c>
      <c r="O218" s="20"/>
      <c r="P218" s="21">
        <f t="shared" si="145"/>
        <v>0</v>
      </c>
    </row>
    <row r="219" spans="2:16" ht="30" hidden="1" customHeight="1" x14ac:dyDescent="0.25">
      <c r="B219" s="58">
        <f>IF(SUM(G220:G223)&gt;0,1,0)</f>
        <v>0</v>
      </c>
      <c r="C219" s="11" t="s">
        <v>282</v>
      </c>
      <c r="D219" s="27" t="s">
        <v>91</v>
      </c>
      <c r="E219" s="13"/>
      <c r="F219" s="30"/>
      <c r="G219" s="20"/>
      <c r="H219" s="21"/>
      <c r="I219" s="20"/>
      <c r="J219" s="21"/>
      <c r="K219" s="20"/>
      <c r="L219" s="21"/>
      <c r="M219" s="20"/>
      <c r="N219" s="21"/>
      <c r="O219" s="20"/>
      <c r="P219" s="21"/>
    </row>
    <row r="220" spans="2:16" ht="18" hidden="1" customHeight="1" x14ac:dyDescent="0.25">
      <c r="B220" s="57">
        <f t="shared" ref="B220:B223" si="149">IF(G220&gt;0,1,0)</f>
        <v>0</v>
      </c>
      <c r="C220" s="11"/>
      <c r="D220" s="12" t="s">
        <v>62</v>
      </c>
      <c r="E220" s="13" t="s">
        <v>18</v>
      </c>
      <c r="F220" s="29"/>
      <c r="G220" s="14">
        <f t="shared" ref="G220:G223" si="150">I220+K220+M220+O220</f>
        <v>0</v>
      </c>
      <c r="H220" s="15">
        <f t="shared" ref="H220:H223" si="151">G220*F220</f>
        <v>0</v>
      </c>
      <c r="I220" s="20"/>
      <c r="J220" s="21">
        <f t="shared" si="105"/>
        <v>0</v>
      </c>
      <c r="K220" s="20"/>
      <c r="L220" s="21">
        <f t="shared" si="106"/>
        <v>0</v>
      </c>
      <c r="M220" s="20"/>
      <c r="N220" s="21">
        <f t="shared" si="107"/>
        <v>0</v>
      </c>
      <c r="O220" s="20"/>
      <c r="P220" s="21">
        <f t="shared" ref="P220:P223" si="152">$F220*O220</f>
        <v>0</v>
      </c>
    </row>
    <row r="221" spans="2:16" ht="18" hidden="1" customHeight="1" x14ac:dyDescent="0.25">
      <c r="B221" s="57">
        <f t="shared" si="149"/>
        <v>0</v>
      </c>
      <c r="C221" s="11"/>
      <c r="D221" s="12" t="s">
        <v>92</v>
      </c>
      <c r="E221" s="13" t="s">
        <v>18</v>
      </c>
      <c r="F221" s="29"/>
      <c r="G221" s="14">
        <f t="shared" si="150"/>
        <v>0</v>
      </c>
      <c r="H221" s="15">
        <f t="shared" si="151"/>
        <v>0</v>
      </c>
      <c r="I221" s="20"/>
      <c r="J221" s="21">
        <f t="shared" si="105"/>
        <v>0</v>
      </c>
      <c r="K221" s="20"/>
      <c r="L221" s="21">
        <f t="shared" si="106"/>
        <v>0</v>
      </c>
      <c r="M221" s="20"/>
      <c r="N221" s="21">
        <f t="shared" si="107"/>
        <v>0</v>
      </c>
      <c r="O221" s="20"/>
      <c r="P221" s="21">
        <f t="shared" si="152"/>
        <v>0</v>
      </c>
    </row>
    <row r="222" spans="2:16" ht="18" hidden="1" customHeight="1" x14ac:dyDescent="0.25">
      <c r="B222" s="57">
        <f t="shared" si="149"/>
        <v>0</v>
      </c>
      <c r="C222" s="11"/>
      <c r="D222" s="12" t="s">
        <v>93</v>
      </c>
      <c r="E222" s="13" t="s">
        <v>18</v>
      </c>
      <c r="F222" s="29"/>
      <c r="G222" s="14">
        <f t="shared" si="150"/>
        <v>0</v>
      </c>
      <c r="H222" s="15">
        <f t="shared" si="151"/>
        <v>0</v>
      </c>
      <c r="I222" s="20"/>
      <c r="J222" s="21">
        <f t="shared" si="105"/>
        <v>0</v>
      </c>
      <c r="K222" s="20"/>
      <c r="L222" s="21">
        <f t="shared" si="106"/>
        <v>0</v>
      </c>
      <c r="M222" s="20"/>
      <c r="N222" s="21">
        <f t="shared" si="107"/>
        <v>0</v>
      </c>
      <c r="O222" s="20"/>
      <c r="P222" s="21">
        <f t="shared" si="152"/>
        <v>0</v>
      </c>
    </row>
    <row r="223" spans="2:16" ht="18" hidden="1" customHeight="1" x14ac:dyDescent="0.25">
      <c r="B223" s="57">
        <f t="shared" si="149"/>
        <v>0</v>
      </c>
      <c r="C223" s="11"/>
      <c r="D223" s="12" t="s">
        <v>94</v>
      </c>
      <c r="E223" s="13" t="s">
        <v>18</v>
      </c>
      <c r="F223" s="29"/>
      <c r="G223" s="14">
        <f t="shared" si="150"/>
        <v>0</v>
      </c>
      <c r="H223" s="15">
        <f t="shared" si="151"/>
        <v>0</v>
      </c>
      <c r="I223" s="20"/>
      <c r="J223" s="21">
        <f t="shared" si="105"/>
        <v>0</v>
      </c>
      <c r="K223" s="20"/>
      <c r="L223" s="21">
        <f t="shared" si="106"/>
        <v>0</v>
      </c>
      <c r="M223" s="20"/>
      <c r="N223" s="21">
        <f t="shared" si="107"/>
        <v>0</v>
      </c>
      <c r="O223" s="20"/>
      <c r="P223" s="21">
        <f t="shared" si="152"/>
        <v>0</v>
      </c>
    </row>
    <row r="224" spans="2:16" ht="30" customHeight="1" x14ac:dyDescent="0.25">
      <c r="B224" s="58">
        <f>IF(SUM(G225:G227)&gt;0,1,0)</f>
        <v>1</v>
      </c>
      <c r="C224" s="11" t="s">
        <v>531</v>
      </c>
      <c r="D224" s="27" t="s">
        <v>95</v>
      </c>
      <c r="E224" s="13"/>
      <c r="F224" s="30"/>
      <c r="G224" s="20"/>
      <c r="H224" s="21"/>
      <c r="I224" s="20"/>
      <c r="J224" s="21"/>
      <c r="K224" s="20"/>
      <c r="L224" s="21"/>
      <c r="M224" s="20"/>
      <c r="N224" s="21"/>
      <c r="O224" s="20"/>
      <c r="P224" s="21"/>
    </row>
    <row r="225" spans="2:16" ht="18" hidden="1" customHeight="1" x14ac:dyDescent="0.25">
      <c r="B225" s="57">
        <f t="shared" ref="B225:B229" si="153">IF(G225&gt;0,1,0)</f>
        <v>0</v>
      </c>
      <c r="C225" s="11"/>
      <c r="D225" s="12" t="s">
        <v>96</v>
      </c>
      <c r="E225" s="13" t="s">
        <v>18</v>
      </c>
      <c r="F225" s="29"/>
      <c r="G225" s="14">
        <f t="shared" ref="G225:G229" si="154">I225+K225+M225+O225</f>
        <v>0</v>
      </c>
      <c r="H225" s="15">
        <f t="shared" ref="H225:H229" si="155">G225*F225</f>
        <v>0</v>
      </c>
      <c r="I225" s="20"/>
      <c r="J225" s="21">
        <f t="shared" ref="J225:J297" si="156">$F225*I225</f>
        <v>0</v>
      </c>
      <c r="K225" s="20"/>
      <c r="L225" s="21">
        <f t="shared" ref="L225:L297" si="157">$F225*K225</f>
        <v>0</v>
      </c>
      <c r="M225" s="20"/>
      <c r="N225" s="21">
        <f t="shared" ref="N225:N297" si="158">$F225*M225</f>
        <v>0</v>
      </c>
      <c r="O225" s="20"/>
      <c r="P225" s="21">
        <f t="shared" ref="P225:P229" si="159">$F225*O225</f>
        <v>0</v>
      </c>
    </row>
    <row r="226" spans="2:16" ht="18" customHeight="1" x14ac:dyDescent="0.25">
      <c r="B226" s="57">
        <f t="shared" si="153"/>
        <v>1</v>
      </c>
      <c r="C226" s="11"/>
      <c r="D226" s="12" t="s">
        <v>97</v>
      </c>
      <c r="E226" s="13" t="s">
        <v>18</v>
      </c>
      <c r="F226" s="29"/>
      <c r="G226" s="14">
        <f t="shared" si="154"/>
        <v>1</v>
      </c>
      <c r="H226" s="15">
        <f t="shared" si="155"/>
        <v>0</v>
      </c>
      <c r="I226" s="20">
        <v>1</v>
      </c>
      <c r="J226" s="21">
        <f t="shared" si="156"/>
        <v>0</v>
      </c>
      <c r="K226" s="20"/>
      <c r="L226" s="21">
        <f t="shared" si="157"/>
        <v>0</v>
      </c>
      <c r="M226" s="20"/>
      <c r="N226" s="21">
        <f t="shared" si="158"/>
        <v>0</v>
      </c>
      <c r="O226" s="20"/>
      <c r="P226" s="21">
        <f t="shared" si="159"/>
        <v>0</v>
      </c>
    </row>
    <row r="227" spans="2:16" ht="18" hidden="1" customHeight="1" x14ac:dyDescent="0.25">
      <c r="B227" s="57">
        <f t="shared" si="153"/>
        <v>0</v>
      </c>
      <c r="C227" s="11"/>
      <c r="D227" s="12" t="s">
        <v>98</v>
      </c>
      <c r="E227" s="13" t="s">
        <v>18</v>
      </c>
      <c r="F227" s="29"/>
      <c r="G227" s="14">
        <f t="shared" si="154"/>
        <v>0</v>
      </c>
      <c r="H227" s="15">
        <f t="shared" si="155"/>
        <v>0</v>
      </c>
      <c r="I227" s="20"/>
      <c r="J227" s="21">
        <f t="shared" si="156"/>
        <v>0</v>
      </c>
      <c r="K227" s="20"/>
      <c r="L227" s="21">
        <f t="shared" si="157"/>
        <v>0</v>
      </c>
      <c r="M227" s="20"/>
      <c r="N227" s="21">
        <f t="shared" si="158"/>
        <v>0</v>
      </c>
      <c r="O227" s="20"/>
      <c r="P227" s="21">
        <f t="shared" si="159"/>
        <v>0</v>
      </c>
    </row>
    <row r="228" spans="2:16" ht="30" hidden="1" customHeight="1" x14ac:dyDescent="0.25">
      <c r="B228" s="57">
        <f t="shared" si="153"/>
        <v>0</v>
      </c>
      <c r="C228" s="11" t="s">
        <v>282</v>
      </c>
      <c r="D228" s="27" t="s">
        <v>362</v>
      </c>
      <c r="E228" s="13" t="s">
        <v>18</v>
      </c>
      <c r="F228" s="29"/>
      <c r="G228" s="14">
        <f t="shared" si="154"/>
        <v>0</v>
      </c>
      <c r="H228" s="15">
        <f t="shared" si="155"/>
        <v>0</v>
      </c>
      <c r="I228" s="20"/>
      <c r="J228" s="21">
        <f t="shared" si="156"/>
        <v>0</v>
      </c>
      <c r="K228" s="20"/>
      <c r="L228" s="21">
        <f t="shared" si="157"/>
        <v>0</v>
      </c>
      <c r="M228" s="20"/>
      <c r="N228" s="21">
        <f t="shared" si="158"/>
        <v>0</v>
      </c>
      <c r="O228" s="20"/>
      <c r="P228" s="21">
        <f t="shared" si="159"/>
        <v>0</v>
      </c>
    </row>
    <row r="229" spans="2:16" ht="18" customHeight="1" x14ac:dyDescent="0.25">
      <c r="B229" s="57">
        <f t="shared" si="153"/>
        <v>1</v>
      </c>
      <c r="C229" s="11" t="s">
        <v>532</v>
      </c>
      <c r="D229" s="27" t="s">
        <v>193</v>
      </c>
      <c r="E229" s="13" t="s">
        <v>18</v>
      </c>
      <c r="F229" s="29"/>
      <c r="G229" s="14">
        <f t="shared" si="154"/>
        <v>6</v>
      </c>
      <c r="H229" s="15">
        <f t="shared" si="155"/>
        <v>0</v>
      </c>
      <c r="I229" s="20">
        <v>6</v>
      </c>
      <c r="J229" s="21">
        <f t="shared" ref="J229" si="160">$F229*I229</f>
        <v>0</v>
      </c>
      <c r="K229" s="20"/>
      <c r="L229" s="21">
        <f t="shared" ref="L229" si="161">$F229*K229</f>
        <v>0</v>
      </c>
      <c r="M229" s="20"/>
      <c r="N229" s="21">
        <f t="shared" ref="N229" si="162">$F229*M229</f>
        <v>0</v>
      </c>
      <c r="O229" s="20"/>
      <c r="P229" s="21">
        <f t="shared" si="159"/>
        <v>0</v>
      </c>
    </row>
    <row r="230" spans="2:16" ht="18" hidden="1" customHeight="1" x14ac:dyDescent="0.25">
      <c r="B230" s="58">
        <f>IF(SUM(G231:G257)&gt;0,1,0)</f>
        <v>0</v>
      </c>
      <c r="C230" s="11"/>
      <c r="D230" s="25" t="s">
        <v>99</v>
      </c>
      <c r="E230" s="13"/>
      <c r="F230" s="30"/>
      <c r="G230" s="20"/>
      <c r="H230" s="21"/>
      <c r="I230" s="20"/>
      <c r="J230" s="21"/>
      <c r="K230" s="20"/>
      <c r="L230" s="21"/>
      <c r="M230" s="20"/>
      <c r="N230" s="21"/>
      <c r="O230" s="20"/>
      <c r="P230" s="21"/>
    </row>
    <row r="231" spans="2:16" ht="30" hidden="1" customHeight="1" x14ac:dyDescent="0.25">
      <c r="B231" s="58">
        <f>IF(SUM(G232:G239)&gt;0,1,0)</f>
        <v>0</v>
      </c>
      <c r="C231" s="11" t="s">
        <v>282</v>
      </c>
      <c r="D231" s="27" t="s">
        <v>100</v>
      </c>
      <c r="E231" s="13"/>
      <c r="F231" s="30"/>
      <c r="G231" s="20"/>
      <c r="H231" s="21"/>
      <c r="I231" s="20"/>
      <c r="J231" s="21"/>
      <c r="K231" s="20"/>
      <c r="L231" s="21"/>
      <c r="M231" s="20"/>
      <c r="N231" s="21"/>
      <c r="O231" s="20"/>
      <c r="P231" s="21"/>
    </row>
    <row r="232" spans="2:16" ht="18" hidden="1" customHeight="1" x14ac:dyDescent="0.25">
      <c r="B232" s="57">
        <f t="shared" ref="B232:B239" si="163">IF(G232&gt;0,1,0)</f>
        <v>0</v>
      </c>
      <c r="C232" s="11"/>
      <c r="D232" s="12" t="s">
        <v>106</v>
      </c>
      <c r="E232" s="13" t="s">
        <v>18</v>
      </c>
      <c r="F232" s="29"/>
      <c r="G232" s="14">
        <f t="shared" ref="G232:G239" si="164">I232+K232+M232+O232</f>
        <v>0</v>
      </c>
      <c r="H232" s="15">
        <f t="shared" ref="H232:H239" si="165">G232*F232</f>
        <v>0</v>
      </c>
      <c r="I232" s="20"/>
      <c r="J232" s="21">
        <f t="shared" si="156"/>
        <v>0</v>
      </c>
      <c r="K232" s="20"/>
      <c r="L232" s="21">
        <f t="shared" si="157"/>
        <v>0</v>
      </c>
      <c r="M232" s="20"/>
      <c r="N232" s="21">
        <f t="shared" si="158"/>
        <v>0</v>
      </c>
      <c r="O232" s="20"/>
      <c r="P232" s="21">
        <f t="shared" ref="P232:P239" si="166">$F232*O232</f>
        <v>0</v>
      </c>
    </row>
    <row r="233" spans="2:16" ht="18" hidden="1" customHeight="1" x14ac:dyDescent="0.25">
      <c r="B233" s="57">
        <f t="shared" si="163"/>
        <v>0</v>
      </c>
      <c r="C233" s="11"/>
      <c r="D233" s="12" t="s">
        <v>92</v>
      </c>
      <c r="E233" s="13" t="s">
        <v>18</v>
      </c>
      <c r="F233" s="29"/>
      <c r="G233" s="14">
        <f t="shared" si="164"/>
        <v>0</v>
      </c>
      <c r="H233" s="15">
        <f t="shared" si="165"/>
        <v>0</v>
      </c>
      <c r="I233" s="20"/>
      <c r="J233" s="21">
        <f t="shared" si="156"/>
        <v>0</v>
      </c>
      <c r="K233" s="20"/>
      <c r="L233" s="21">
        <f t="shared" si="157"/>
        <v>0</v>
      </c>
      <c r="M233" s="20"/>
      <c r="N233" s="21">
        <f t="shared" si="158"/>
        <v>0</v>
      </c>
      <c r="O233" s="20"/>
      <c r="P233" s="21">
        <f t="shared" si="166"/>
        <v>0</v>
      </c>
    </row>
    <row r="234" spans="2:16" ht="18" hidden="1" customHeight="1" x14ac:dyDescent="0.25">
      <c r="B234" s="57">
        <f t="shared" si="163"/>
        <v>0</v>
      </c>
      <c r="C234" s="11"/>
      <c r="D234" s="12" t="s">
        <v>93</v>
      </c>
      <c r="E234" s="13" t="s">
        <v>18</v>
      </c>
      <c r="F234" s="29"/>
      <c r="G234" s="14">
        <f t="shared" si="164"/>
        <v>0</v>
      </c>
      <c r="H234" s="15">
        <f t="shared" si="165"/>
        <v>0</v>
      </c>
      <c r="I234" s="20"/>
      <c r="J234" s="21">
        <f t="shared" si="156"/>
        <v>0</v>
      </c>
      <c r="K234" s="20"/>
      <c r="L234" s="21">
        <f t="shared" si="157"/>
        <v>0</v>
      </c>
      <c r="M234" s="20"/>
      <c r="N234" s="21">
        <f t="shared" si="158"/>
        <v>0</v>
      </c>
      <c r="O234" s="20"/>
      <c r="P234" s="21">
        <f t="shared" si="166"/>
        <v>0</v>
      </c>
    </row>
    <row r="235" spans="2:16" ht="18" hidden="1" customHeight="1" x14ac:dyDescent="0.25">
      <c r="B235" s="57">
        <f t="shared" si="163"/>
        <v>0</v>
      </c>
      <c r="C235" s="11"/>
      <c r="D235" s="12" t="s">
        <v>107</v>
      </c>
      <c r="E235" s="13" t="s">
        <v>18</v>
      </c>
      <c r="F235" s="29"/>
      <c r="G235" s="14">
        <f t="shared" si="164"/>
        <v>0</v>
      </c>
      <c r="H235" s="15">
        <f t="shared" si="165"/>
        <v>0</v>
      </c>
      <c r="I235" s="20"/>
      <c r="J235" s="21">
        <f t="shared" si="156"/>
        <v>0</v>
      </c>
      <c r="K235" s="20"/>
      <c r="L235" s="21">
        <f t="shared" si="157"/>
        <v>0</v>
      </c>
      <c r="M235" s="20"/>
      <c r="N235" s="21">
        <f t="shared" si="158"/>
        <v>0</v>
      </c>
      <c r="O235" s="20"/>
      <c r="P235" s="21">
        <f t="shared" si="166"/>
        <v>0</v>
      </c>
    </row>
    <row r="236" spans="2:16" ht="18" hidden="1" customHeight="1" x14ac:dyDescent="0.25">
      <c r="B236" s="57">
        <f t="shared" si="163"/>
        <v>0</v>
      </c>
      <c r="C236" s="11"/>
      <c r="D236" s="12" t="s">
        <v>108</v>
      </c>
      <c r="E236" s="13" t="s">
        <v>18</v>
      </c>
      <c r="F236" s="29"/>
      <c r="G236" s="14">
        <f t="shared" si="164"/>
        <v>0</v>
      </c>
      <c r="H236" s="15">
        <f t="shared" si="165"/>
        <v>0</v>
      </c>
      <c r="I236" s="20"/>
      <c r="J236" s="21">
        <f t="shared" si="156"/>
        <v>0</v>
      </c>
      <c r="K236" s="20"/>
      <c r="L236" s="21">
        <f t="shared" si="157"/>
        <v>0</v>
      </c>
      <c r="M236" s="20"/>
      <c r="N236" s="21">
        <f t="shared" si="158"/>
        <v>0</v>
      </c>
      <c r="O236" s="20"/>
      <c r="P236" s="21">
        <f t="shared" si="166"/>
        <v>0</v>
      </c>
    </row>
    <row r="237" spans="2:16" ht="18" hidden="1" customHeight="1" x14ac:dyDescent="0.25">
      <c r="B237" s="57">
        <f t="shared" si="163"/>
        <v>0</v>
      </c>
      <c r="C237" s="11"/>
      <c r="D237" s="12" t="s">
        <v>109</v>
      </c>
      <c r="E237" s="13" t="s">
        <v>18</v>
      </c>
      <c r="F237" s="29"/>
      <c r="G237" s="14">
        <f t="shared" si="164"/>
        <v>0</v>
      </c>
      <c r="H237" s="15">
        <f t="shared" si="165"/>
        <v>0</v>
      </c>
      <c r="I237" s="20"/>
      <c r="J237" s="21">
        <f t="shared" si="156"/>
        <v>0</v>
      </c>
      <c r="K237" s="20"/>
      <c r="L237" s="21">
        <f t="shared" si="157"/>
        <v>0</v>
      </c>
      <c r="M237" s="20"/>
      <c r="N237" s="21">
        <f t="shared" si="158"/>
        <v>0</v>
      </c>
      <c r="O237" s="20"/>
      <c r="P237" s="21">
        <f t="shared" si="166"/>
        <v>0</v>
      </c>
    </row>
    <row r="238" spans="2:16" ht="18" hidden="1" customHeight="1" x14ac:dyDescent="0.25">
      <c r="B238" s="57">
        <f t="shared" si="163"/>
        <v>0</v>
      </c>
      <c r="C238" s="11"/>
      <c r="D238" s="12" t="s">
        <v>110</v>
      </c>
      <c r="E238" s="13" t="s">
        <v>18</v>
      </c>
      <c r="F238" s="29"/>
      <c r="G238" s="14">
        <f t="shared" si="164"/>
        <v>0</v>
      </c>
      <c r="H238" s="15">
        <f t="shared" si="165"/>
        <v>0</v>
      </c>
      <c r="I238" s="20"/>
      <c r="J238" s="21">
        <f t="shared" si="156"/>
        <v>0</v>
      </c>
      <c r="K238" s="20"/>
      <c r="L238" s="21">
        <f t="shared" si="157"/>
        <v>0</v>
      </c>
      <c r="M238" s="20"/>
      <c r="N238" s="21">
        <f t="shared" si="158"/>
        <v>0</v>
      </c>
      <c r="O238" s="20"/>
      <c r="P238" s="21">
        <f t="shared" si="166"/>
        <v>0</v>
      </c>
    </row>
    <row r="239" spans="2:16" ht="18" hidden="1" customHeight="1" x14ac:dyDescent="0.25">
      <c r="B239" s="57">
        <f t="shared" si="163"/>
        <v>0</v>
      </c>
      <c r="C239" s="11"/>
      <c r="D239" s="12" t="s">
        <v>111</v>
      </c>
      <c r="E239" s="13" t="s">
        <v>18</v>
      </c>
      <c r="F239" s="29"/>
      <c r="G239" s="14">
        <f t="shared" si="164"/>
        <v>0</v>
      </c>
      <c r="H239" s="15">
        <f t="shared" si="165"/>
        <v>0</v>
      </c>
      <c r="I239" s="20"/>
      <c r="J239" s="21">
        <f t="shared" si="156"/>
        <v>0</v>
      </c>
      <c r="K239" s="20"/>
      <c r="L239" s="21">
        <f t="shared" si="157"/>
        <v>0</v>
      </c>
      <c r="M239" s="20"/>
      <c r="N239" s="21">
        <f t="shared" si="158"/>
        <v>0</v>
      </c>
      <c r="O239" s="20"/>
      <c r="P239" s="21">
        <f t="shared" si="166"/>
        <v>0</v>
      </c>
    </row>
    <row r="240" spans="2:16" ht="18" hidden="1" customHeight="1" x14ac:dyDescent="0.25">
      <c r="B240" s="58">
        <f>IF(SUM(G241:G246)&gt;0,1,0)</f>
        <v>0</v>
      </c>
      <c r="C240" s="11" t="s">
        <v>282</v>
      </c>
      <c r="D240" s="28" t="s">
        <v>101</v>
      </c>
      <c r="E240" s="13"/>
      <c r="F240" s="30"/>
      <c r="G240" s="20"/>
      <c r="H240" s="21"/>
      <c r="I240" s="20"/>
      <c r="J240" s="21"/>
      <c r="K240" s="20"/>
      <c r="L240" s="21"/>
      <c r="M240" s="20"/>
      <c r="N240" s="21"/>
      <c r="O240" s="20"/>
      <c r="P240" s="21"/>
    </row>
    <row r="241" spans="2:16" ht="18" hidden="1" customHeight="1" x14ac:dyDescent="0.25">
      <c r="B241" s="57">
        <f t="shared" ref="B241:B246" si="167">IF(G241&gt;0,1,0)</f>
        <v>0</v>
      </c>
      <c r="C241" s="11"/>
      <c r="D241" s="12" t="s">
        <v>106</v>
      </c>
      <c r="E241" s="13" t="s">
        <v>18</v>
      </c>
      <c r="F241" s="29"/>
      <c r="G241" s="14">
        <f t="shared" ref="G241:G246" si="168">I241+K241+M241+O241</f>
        <v>0</v>
      </c>
      <c r="H241" s="15">
        <f t="shared" ref="H241:H246" si="169">G241*F241</f>
        <v>0</v>
      </c>
      <c r="I241" s="20"/>
      <c r="J241" s="21">
        <f t="shared" si="156"/>
        <v>0</v>
      </c>
      <c r="K241" s="20"/>
      <c r="L241" s="21">
        <f t="shared" si="157"/>
        <v>0</v>
      </c>
      <c r="M241" s="20"/>
      <c r="N241" s="21">
        <f t="shared" si="158"/>
        <v>0</v>
      </c>
      <c r="O241" s="20"/>
      <c r="P241" s="21">
        <f t="shared" ref="P241:P246" si="170">$F241*O241</f>
        <v>0</v>
      </c>
    </row>
    <row r="242" spans="2:16" ht="18" hidden="1" customHeight="1" x14ac:dyDescent="0.25">
      <c r="B242" s="57">
        <f t="shared" si="167"/>
        <v>0</v>
      </c>
      <c r="C242" s="11"/>
      <c r="D242" s="12" t="s">
        <v>92</v>
      </c>
      <c r="E242" s="13" t="s">
        <v>18</v>
      </c>
      <c r="F242" s="29"/>
      <c r="G242" s="14">
        <f t="shared" si="168"/>
        <v>0</v>
      </c>
      <c r="H242" s="15">
        <f t="shared" si="169"/>
        <v>0</v>
      </c>
      <c r="I242" s="20"/>
      <c r="J242" s="21">
        <f t="shared" si="156"/>
        <v>0</v>
      </c>
      <c r="K242" s="20"/>
      <c r="L242" s="21">
        <f t="shared" si="157"/>
        <v>0</v>
      </c>
      <c r="M242" s="20"/>
      <c r="N242" s="21">
        <f t="shared" si="158"/>
        <v>0</v>
      </c>
      <c r="O242" s="20"/>
      <c r="P242" s="21">
        <f t="shared" si="170"/>
        <v>0</v>
      </c>
    </row>
    <row r="243" spans="2:16" ht="18" hidden="1" customHeight="1" x14ac:dyDescent="0.25">
      <c r="B243" s="57">
        <f t="shared" si="167"/>
        <v>0</v>
      </c>
      <c r="C243" s="11"/>
      <c r="D243" s="12" t="s">
        <v>93</v>
      </c>
      <c r="E243" s="13" t="s">
        <v>18</v>
      </c>
      <c r="F243" s="29"/>
      <c r="G243" s="14">
        <f t="shared" si="168"/>
        <v>0</v>
      </c>
      <c r="H243" s="15">
        <f t="shared" si="169"/>
        <v>0</v>
      </c>
      <c r="I243" s="20"/>
      <c r="J243" s="21">
        <f t="shared" si="156"/>
        <v>0</v>
      </c>
      <c r="K243" s="20"/>
      <c r="L243" s="21">
        <f t="shared" si="157"/>
        <v>0</v>
      </c>
      <c r="M243" s="20"/>
      <c r="N243" s="21">
        <f t="shared" si="158"/>
        <v>0</v>
      </c>
      <c r="O243" s="20"/>
      <c r="P243" s="21">
        <f t="shared" si="170"/>
        <v>0</v>
      </c>
    </row>
    <row r="244" spans="2:16" ht="18" hidden="1" customHeight="1" x14ac:dyDescent="0.25">
      <c r="B244" s="57">
        <f t="shared" si="167"/>
        <v>0</v>
      </c>
      <c r="C244" s="11"/>
      <c r="D244" s="12" t="s">
        <v>107</v>
      </c>
      <c r="E244" s="13" t="s">
        <v>18</v>
      </c>
      <c r="F244" s="29"/>
      <c r="G244" s="14">
        <f t="shared" si="168"/>
        <v>0</v>
      </c>
      <c r="H244" s="15">
        <f t="shared" si="169"/>
        <v>0</v>
      </c>
      <c r="I244" s="20"/>
      <c r="J244" s="21">
        <f t="shared" si="156"/>
        <v>0</v>
      </c>
      <c r="K244" s="20"/>
      <c r="L244" s="21">
        <f t="shared" si="157"/>
        <v>0</v>
      </c>
      <c r="M244" s="20"/>
      <c r="N244" s="21">
        <f t="shared" si="158"/>
        <v>0</v>
      </c>
      <c r="O244" s="20"/>
      <c r="P244" s="21">
        <f t="shared" si="170"/>
        <v>0</v>
      </c>
    </row>
    <row r="245" spans="2:16" ht="18" hidden="1" customHeight="1" x14ac:dyDescent="0.25">
      <c r="B245" s="57">
        <f t="shared" si="167"/>
        <v>0</v>
      </c>
      <c r="C245" s="11"/>
      <c r="D245" s="12" t="s">
        <v>108</v>
      </c>
      <c r="E245" s="13" t="s">
        <v>18</v>
      </c>
      <c r="F245" s="29"/>
      <c r="G245" s="14">
        <f t="shared" si="168"/>
        <v>0</v>
      </c>
      <c r="H245" s="15">
        <f t="shared" si="169"/>
        <v>0</v>
      </c>
      <c r="I245" s="20"/>
      <c r="J245" s="21">
        <f t="shared" si="156"/>
        <v>0</v>
      </c>
      <c r="K245" s="20"/>
      <c r="L245" s="21">
        <f t="shared" si="157"/>
        <v>0</v>
      </c>
      <c r="M245" s="20"/>
      <c r="N245" s="21">
        <f t="shared" si="158"/>
        <v>0</v>
      </c>
      <c r="O245" s="20"/>
      <c r="P245" s="21">
        <f t="shared" si="170"/>
        <v>0</v>
      </c>
    </row>
    <row r="246" spans="2:16" ht="18" hidden="1" customHeight="1" x14ac:dyDescent="0.25">
      <c r="B246" s="57">
        <f t="shared" si="167"/>
        <v>0</v>
      </c>
      <c r="C246" s="11"/>
      <c r="D246" s="12" t="s">
        <v>109</v>
      </c>
      <c r="E246" s="13" t="s">
        <v>18</v>
      </c>
      <c r="F246" s="29"/>
      <c r="G246" s="14">
        <f t="shared" si="168"/>
        <v>0</v>
      </c>
      <c r="H246" s="15">
        <f t="shared" si="169"/>
        <v>0</v>
      </c>
      <c r="I246" s="20"/>
      <c r="J246" s="21">
        <f t="shared" si="156"/>
        <v>0</v>
      </c>
      <c r="K246" s="20"/>
      <c r="L246" s="21">
        <f t="shared" si="157"/>
        <v>0</v>
      </c>
      <c r="M246" s="20"/>
      <c r="N246" s="21">
        <f t="shared" si="158"/>
        <v>0</v>
      </c>
      <c r="O246" s="20"/>
      <c r="P246" s="21">
        <f t="shared" si="170"/>
        <v>0</v>
      </c>
    </row>
    <row r="247" spans="2:16" ht="30" hidden="1" customHeight="1" x14ac:dyDescent="0.25">
      <c r="B247" s="58">
        <f>IF(SUM(G248:G253)&gt;0,1,0)</f>
        <v>0</v>
      </c>
      <c r="C247" s="11" t="s">
        <v>282</v>
      </c>
      <c r="D247" s="27" t="s">
        <v>102</v>
      </c>
      <c r="E247" s="13"/>
      <c r="F247" s="30"/>
      <c r="G247" s="20"/>
      <c r="H247" s="21"/>
      <c r="I247" s="20"/>
      <c r="J247" s="21"/>
      <c r="K247" s="20"/>
      <c r="L247" s="21"/>
      <c r="M247" s="20"/>
      <c r="N247" s="21"/>
      <c r="O247" s="20"/>
      <c r="P247" s="21"/>
    </row>
    <row r="248" spans="2:16" ht="18" hidden="1" customHeight="1" x14ac:dyDescent="0.25">
      <c r="B248" s="57">
        <f t="shared" ref="B248:B253" si="171">IF(G248&gt;0,1,0)</f>
        <v>0</v>
      </c>
      <c r="C248" s="11"/>
      <c r="D248" s="12" t="s">
        <v>106</v>
      </c>
      <c r="E248" s="13" t="s">
        <v>18</v>
      </c>
      <c r="F248" s="29"/>
      <c r="G248" s="14">
        <f t="shared" ref="G248:G253" si="172">I248+K248+M248+O248</f>
        <v>0</v>
      </c>
      <c r="H248" s="15">
        <f t="shared" ref="H248:H253" si="173">G248*F248</f>
        <v>0</v>
      </c>
      <c r="I248" s="20"/>
      <c r="J248" s="21">
        <f t="shared" si="156"/>
        <v>0</v>
      </c>
      <c r="K248" s="20"/>
      <c r="L248" s="21">
        <f t="shared" si="157"/>
        <v>0</v>
      </c>
      <c r="M248" s="20"/>
      <c r="N248" s="21">
        <f t="shared" si="158"/>
        <v>0</v>
      </c>
      <c r="O248" s="20"/>
      <c r="P248" s="21">
        <f t="shared" ref="P248:P253" si="174">$F248*O248</f>
        <v>0</v>
      </c>
    </row>
    <row r="249" spans="2:16" ht="18" hidden="1" customHeight="1" x14ac:dyDescent="0.25">
      <c r="B249" s="57">
        <f t="shared" si="171"/>
        <v>0</v>
      </c>
      <c r="C249" s="11"/>
      <c r="D249" s="12" t="s">
        <v>92</v>
      </c>
      <c r="E249" s="13" t="s">
        <v>18</v>
      </c>
      <c r="F249" s="29"/>
      <c r="G249" s="14">
        <f t="shared" si="172"/>
        <v>0</v>
      </c>
      <c r="H249" s="15">
        <f t="shared" si="173"/>
        <v>0</v>
      </c>
      <c r="I249" s="20"/>
      <c r="J249" s="21">
        <f t="shared" si="156"/>
        <v>0</v>
      </c>
      <c r="K249" s="20"/>
      <c r="L249" s="21">
        <f t="shared" si="157"/>
        <v>0</v>
      </c>
      <c r="M249" s="20"/>
      <c r="N249" s="21">
        <f t="shared" si="158"/>
        <v>0</v>
      </c>
      <c r="O249" s="20"/>
      <c r="P249" s="21">
        <f t="shared" si="174"/>
        <v>0</v>
      </c>
    </row>
    <row r="250" spans="2:16" ht="18" hidden="1" customHeight="1" x14ac:dyDescent="0.25">
      <c r="B250" s="57">
        <f t="shared" si="171"/>
        <v>0</v>
      </c>
      <c r="C250" s="11"/>
      <c r="D250" s="12" t="s">
        <v>93</v>
      </c>
      <c r="E250" s="13" t="s">
        <v>18</v>
      </c>
      <c r="F250" s="29"/>
      <c r="G250" s="14">
        <f t="shared" si="172"/>
        <v>0</v>
      </c>
      <c r="H250" s="15">
        <f t="shared" si="173"/>
        <v>0</v>
      </c>
      <c r="I250" s="20"/>
      <c r="J250" s="21">
        <f t="shared" si="156"/>
        <v>0</v>
      </c>
      <c r="K250" s="20"/>
      <c r="L250" s="21">
        <f t="shared" si="157"/>
        <v>0</v>
      </c>
      <c r="M250" s="20"/>
      <c r="N250" s="21">
        <f t="shared" si="158"/>
        <v>0</v>
      </c>
      <c r="O250" s="20"/>
      <c r="P250" s="21">
        <f t="shared" si="174"/>
        <v>0</v>
      </c>
    </row>
    <row r="251" spans="2:16" ht="18" hidden="1" customHeight="1" x14ac:dyDescent="0.25">
      <c r="B251" s="57">
        <f t="shared" si="171"/>
        <v>0</v>
      </c>
      <c r="C251" s="11"/>
      <c r="D251" s="12" t="s">
        <v>107</v>
      </c>
      <c r="E251" s="13" t="s">
        <v>18</v>
      </c>
      <c r="F251" s="29"/>
      <c r="G251" s="14">
        <f t="shared" si="172"/>
        <v>0</v>
      </c>
      <c r="H251" s="15">
        <f t="shared" si="173"/>
        <v>0</v>
      </c>
      <c r="I251" s="20"/>
      <c r="J251" s="21">
        <f t="shared" si="156"/>
        <v>0</v>
      </c>
      <c r="K251" s="20"/>
      <c r="L251" s="21">
        <f t="shared" si="157"/>
        <v>0</v>
      </c>
      <c r="M251" s="20"/>
      <c r="N251" s="21">
        <f t="shared" si="158"/>
        <v>0</v>
      </c>
      <c r="O251" s="20"/>
      <c r="P251" s="21">
        <f t="shared" si="174"/>
        <v>0</v>
      </c>
    </row>
    <row r="252" spans="2:16" ht="18" hidden="1" customHeight="1" x14ac:dyDescent="0.25">
      <c r="B252" s="57">
        <f t="shared" si="171"/>
        <v>0</v>
      </c>
      <c r="C252" s="11"/>
      <c r="D252" s="12" t="s">
        <v>108</v>
      </c>
      <c r="E252" s="13" t="s">
        <v>18</v>
      </c>
      <c r="F252" s="29"/>
      <c r="G252" s="14">
        <f t="shared" si="172"/>
        <v>0</v>
      </c>
      <c r="H252" s="15">
        <f t="shared" si="173"/>
        <v>0</v>
      </c>
      <c r="I252" s="20"/>
      <c r="J252" s="21">
        <f t="shared" si="156"/>
        <v>0</v>
      </c>
      <c r="K252" s="20"/>
      <c r="L252" s="21">
        <f t="shared" si="157"/>
        <v>0</v>
      </c>
      <c r="M252" s="20"/>
      <c r="N252" s="21">
        <f t="shared" si="158"/>
        <v>0</v>
      </c>
      <c r="O252" s="20"/>
      <c r="P252" s="21">
        <f t="shared" si="174"/>
        <v>0</v>
      </c>
    </row>
    <row r="253" spans="2:16" ht="18" hidden="1" customHeight="1" x14ac:dyDescent="0.25">
      <c r="B253" s="57">
        <f t="shared" si="171"/>
        <v>0</v>
      </c>
      <c r="C253" s="11"/>
      <c r="D253" s="12" t="s">
        <v>109</v>
      </c>
      <c r="E253" s="13" t="s">
        <v>18</v>
      </c>
      <c r="F253" s="29"/>
      <c r="G253" s="14">
        <f t="shared" si="172"/>
        <v>0</v>
      </c>
      <c r="H253" s="15">
        <f t="shared" si="173"/>
        <v>0</v>
      </c>
      <c r="I253" s="20"/>
      <c r="J253" s="21">
        <f t="shared" si="156"/>
        <v>0</v>
      </c>
      <c r="K253" s="20"/>
      <c r="L253" s="21">
        <f t="shared" si="157"/>
        <v>0</v>
      </c>
      <c r="M253" s="20"/>
      <c r="N253" s="21">
        <f t="shared" si="158"/>
        <v>0</v>
      </c>
      <c r="O253" s="20"/>
      <c r="P253" s="21">
        <f t="shared" si="174"/>
        <v>0</v>
      </c>
    </row>
    <row r="254" spans="2:16" ht="30" hidden="1" customHeight="1" x14ac:dyDescent="0.25">
      <c r="B254" s="58">
        <f>IF(SUM(G255:G257)&gt;0,1,0)</f>
        <v>0</v>
      </c>
      <c r="C254" s="11"/>
      <c r="D254" s="27" t="s">
        <v>103</v>
      </c>
      <c r="E254" s="13"/>
      <c r="F254" s="30"/>
      <c r="G254" s="20"/>
      <c r="H254" s="21"/>
      <c r="I254" s="20"/>
      <c r="J254" s="21"/>
      <c r="K254" s="20"/>
      <c r="L254" s="21"/>
      <c r="M254" s="20"/>
      <c r="N254" s="21"/>
      <c r="O254" s="20"/>
      <c r="P254" s="21"/>
    </row>
    <row r="255" spans="2:16" ht="18" hidden="1" customHeight="1" x14ac:dyDescent="0.25">
      <c r="B255" s="57">
        <f t="shared" ref="B255:B257" si="175">IF(G255&gt;0,1,0)</f>
        <v>0</v>
      </c>
      <c r="C255" s="11" t="s">
        <v>282</v>
      </c>
      <c r="D255" s="12" t="s">
        <v>252</v>
      </c>
      <c r="E255" s="13" t="s">
        <v>18</v>
      </c>
      <c r="F255" s="29"/>
      <c r="G255" s="14">
        <f t="shared" ref="G255:G257" si="176">I255+K255+M255+O255</f>
        <v>0</v>
      </c>
      <c r="H255" s="15">
        <f t="shared" ref="H255:H257" si="177">G255*F255</f>
        <v>0</v>
      </c>
      <c r="I255" s="20"/>
      <c r="J255" s="21">
        <f t="shared" ref="J255" si="178">$F255*I255</f>
        <v>0</v>
      </c>
      <c r="K255" s="20"/>
      <c r="L255" s="21">
        <f t="shared" ref="L255" si="179">$F255*K255</f>
        <v>0</v>
      </c>
      <c r="M255" s="20"/>
      <c r="N255" s="21">
        <f t="shared" ref="N255" si="180">$F255*M255</f>
        <v>0</v>
      </c>
      <c r="O255" s="20"/>
      <c r="P255" s="21">
        <f t="shared" ref="P255:P257" si="181">$F255*O255</f>
        <v>0</v>
      </c>
    </row>
    <row r="256" spans="2:16" ht="18" hidden="1" customHeight="1" x14ac:dyDescent="0.25">
      <c r="B256" s="57">
        <f t="shared" si="175"/>
        <v>0</v>
      </c>
      <c r="C256" s="11" t="s">
        <v>282</v>
      </c>
      <c r="D256" s="12" t="s">
        <v>104</v>
      </c>
      <c r="E256" s="13" t="s">
        <v>18</v>
      </c>
      <c r="F256" s="29"/>
      <c r="G256" s="14">
        <f t="shared" si="176"/>
        <v>0</v>
      </c>
      <c r="H256" s="15">
        <f t="shared" si="177"/>
        <v>0</v>
      </c>
      <c r="I256" s="20"/>
      <c r="J256" s="21">
        <f t="shared" si="156"/>
        <v>0</v>
      </c>
      <c r="K256" s="20"/>
      <c r="L256" s="21">
        <f t="shared" si="157"/>
        <v>0</v>
      </c>
      <c r="M256" s="20"/>
      <c r="N256" s="21">
        <f t="shared" si="158"/>
        <v>0</v>
      </c>
      <c r="O256" s="20"/>
      <c r="P256" s="21">
        <f t="shared" si="181"/>
        <v>0</v>
      </c>
    </row>
    <row r="257" spans="2:16" ht="18" hidden="1" customHeight="1" x14ac:dyDescent="0.25">
      <c r="B257" s="57">
        <f t="shared" si="175"/>
        <v>0</v>
      </c>
      <c r="C257" s="11" t="s">
        <v>282</v>
      </c>
      <c r="D257" s="12" t="s">
        <v>105</v>
      </c>
      <c r="E257" s="13" t="s">
        <v>18</v>
      </c>
      <c r="F257" s="29"/>
      <c r="G257" s="14">
        <f t="shared" si="176"/>
        <v>0</v>
      </c>
      <c r="H257" s="15">
        <f t="shared" si="177"/>
        <v>0</v>
      </c>
      <c r="I257" s="20"/>
      <c r="J257" s="21">
        <f t="shared" si="156"/>
        <v>0</v>
      </c>
      <c r="K257" s="20"/>
      <c r="L257" s="21">
        <f t="shared" si="157"/>
        <v>0</v>
      </c>
      <c r="M257" s="20"/>
      <c r="N257" s="21">
        <f t="shared" si="158"/>
        <v>0</v>
      </c>
      <c r="O257" s="20"/>
      <c r="P257" s="21">
        <f t="shared" si="181"/>
        <v>0</v>
      </c>
    </row>
    <row r="258" spans="2:16" ht="35.1" customHeight="1" x14ac:dyDescent="0.25">
      <c r="B258" s="58">
        <f>IF(SUM(G259:G261)&gt;0,1,0)</f>
        <v>1</v>
      </c>
      <c r="C258" s="59"/>
      <c r="D258" s="60" t="s">
        <v>272</v>
      </c>
      <c r="E258" s="61"/>
      <c r="F258" s="62"/>
      <c r="G258" s="63"/>
      <c r="H258" s="64"/>
      <c r="I258" s="63"/>
      <c r="J258" s="64"/>
      <c r="K258" s="63"/>
      <c r="L258" s="64"/>
      <c r="M258" s="63"/>
      <c r="N258" s="64"/>
      <c r="O258" s="63"/>
      <c r="P258" s="64"/>
    </row>
    <row r="259" spans="2:16" ht="18" customHeight="1" x14ac:dyDescent="0.25">
      <c r="B259" s="57">
        <f t="shared" ref="B259:B261" si="182">IF(G259&gt;0,1,0)</f>
        <v>1</v>
      </c>
      <c r="C259" s="11" t="s">
        <v>533</v>
      </c>
      <c r="D259" s="12" t="s">
        <v>112</v>
      </c>
      <c r="E259" s="13" t="s">
        <v>3</v>
      </c>
      <c r="F259" s="29"/>
      <c r="G259" s="14">
        <f t="shared" ref="G259:G261" si="183">I259+K259+M259+O259</f>
        <v>635</v>
      </c>
      <c r="H259" s="15">
        <f t="shared" ref="H259:H261" si="184">G259*F259</f>
        <v>0</v>
      </c>
      <c r="I259" s="20">
        <v>635</v>
      </c>
      <c r="J259" s="21">
        <f t="shared" si="156"/>
        <v>0</v>
      </c>
      <c r="K259" s="20"/>
      <c r="L259" s="21">
        <f t="shared" si="157"/>
        <v>0</v>
      </c>
      <c r="M259" s="20"/>
      <c r="N259" s="21">
        <f t="shared" si="158"/>
        <v>0</v>
      </c>
      <c r="O259" s="20"/>
      <c r="P259" s="21">
        <f t="shared" ref="P259:P261" si="185">$F259*O259</f>
        <v>0</v>
      </c>
    </row>
    <row r="260" spans="2:16" ht="18" hidden="1" customHeight="1" x14ac:dyDescent="0.25">
      <c r="B260" s="57">
        <f t="shared" si="182"/>
        <v>0</v>
      </c>
      <c r="C260" s="11" t="s">
        <v>282</v>
      </c>
      <c r="D260" s="12" t="s">
        <v>114</v>
      </c>
      <c r="E260" s="13" t="s">
        <v>3</v>
      </c>
      <c r="F260" s="29"/>
      <c r="G260" s="14">
        <f t="shared" si="183"/>
        <v>0</v>
      </c>
      <c r="H260" s="15">
        <f t="shared" si="184"/>
        <v>0</v>
      </c>
      <c r="I260" s="20"/>
      <c r="J260" s="21">
        <f t="shared" si="156"/>
        <v>0</v>
      </c>
      <c r="K260" s="20"/>
      <c r="L260" s="21">
        <f t="shared" si="157"/>
        <v>0</v>
      </c>
      <c r="M260" s="20"/>
      <c r="N260" s="21">
        <f t="shared" si="158"/>
        <v>0</v>
      </c>
      <c r="O260" s="20"/>
      <c r="P260" s="21">
        <f t="shared" si="185"/>
        <v>0</v>
      </c>
    </row>
    <row r="261" spans="2:16" ht="30" hidden="1" customHeight="1" x14ac:dyDescent="0.25">
      <c r="B261" s="57">
        <f t="shared" si="182"/>
        <v>0</v>
      </c>
      <c r="C261" s="11" t="s">
        <v>282</v>
      </c>
      <c r="D261" s="16" t="s">
        <v>115</v>
      </c>
      <c r="E261" s="13" t="s">
        <v>3</v>
      </c>
      <c r="F261" s="29"/>
      <c r="G261" s="14">
        <f t="shared" si="183"/>
        <v>0</v>
      </c>
      <c r="H261" s="15">
        <f t="shared" si="184"/>
        <v>0</v>
      </c>
      <c r="I261" s="20"/>
      <c r="J261" s="21">
        <f t="shared" si="156"/>
        <v>0</v>
      </c>
      <c r="K261" s="20"/>
      <c r="L261" s="21">
        <f t="shared" si="157"/>
        <v>0</v>
      </c>
      <c r="M261" s="20"/>
      <c r="N261" s="21">
        <f t="shared" si="158"/>
        <v>0</v>
      </c>
      <c r="O261" s="20"/>
      <c r="P261" s="21">
        <f t="shared" si="185"/>
        <v>0</v>
      </c>
    </row>
    <row r="262" spans="2:16" ht="35.1" customHeight="1" x14ac:dyDescent="0.25">
      <c r="B262" s="58">
        <f>IF(SUM(G263:G302)&gt;0,1,0)</f>
        <v>1</v>
      </c>
      <c r="C262" s="59"/>
      <c r="D262" s="60" t="s">
        <v>271</v>
      </c>
      <c r="E262" s="61"/>
      <c r="F262" s="62"/>
      <c r="G262" s="63"/>
      <c r="H262" s="64"/>
      <c r="I262" s="63"/>
      <c r="J262" s="64"/>
      <c r="K262" s="63"/>
      <c r="L262" s="64"/>
      <c r="M262" s="63"/>
      <c r="N262" s="64"/>
      <c r="O262" s="63"/>
      <c r="P262" s="64"/>
    </row>
    <row r="263" spans="2:16" ht="30" customHeight="1" x14ac:dyDescent="0.25">
      <c r="B263" s="58">
        <f>IF(SUM(G264:G268)&gt;0,1,0)</f>
        <v>1</v>
      </c>
      <c r="C263" s="11" t="s">
        <v>534</v>
      </c>
      <c r="D263" s="26" t="s">
        <v>116</v>
      </c>
      <c r="E263" s="13"/>
      <c r="F263" s="30"/>
      <c r="G263" s="20"/>
      <c r="H263" s="21"/>
      <c r="I263" s="20"/>
      <c r="J263" s="21"/>
      <c r="K263" s="20"/>
      <c r="L263" s="21"/>
      <c r="M263" s="20"/>
      <c r="N263" s="21"/>
      <c r="O263" s="20"/>
      <c r="P263" s="21"/>
    </row>
    <row r="264" spans="2:16" ht="18" customHeight="1" x14ac:dyDescent="0.25">
      <c r="B264" s="57">
        <f t="shared" ref="B264:B268" si="186">IF(G264&gt;0,1,0)</f>
        <v>1</v>
      </c>
      <c r="C264" s="11"/>
      <c r="D264" s="12" t="s">
        <v>117</v>
      </c>
      <c r="E264" s="13" t="s">
        <v>18</v>
      </c>
      <c r="F264" s="29"/>
      <c r="G264" s="14">
        <f t="shared" ref="G264:G268" si="187">I264+K264+M264+O264</f>
        <v>54</v>
      </c>
      <c r="H264" s="15">
        <f t="shared" ref="H264:H268" si="188">G264*F264</f>
        <v>0</v>
      </c>
      <c r="I264" s="20">
        <v>54</v>
      </c>
      <c r="J264" s="21">
        <f t="shared" si="156"/>
        <v>0</v>
      </c>
      <c r="K264" s="20"/>
      <c r="L264" s="21">
        <f t="shared" si="157"/>
        <v>0</v>
      </c>
      <c r="M264" s="20"/>
      <c r="N264" s="21">
        <f t="shared" si="158"/>
        <v>0</v>
      </c>
      <c r="O264" s="20"/>
      <c r="P264" s="21">
        <f t="shared" ref="P264:P268" si="189">$F264*O264</f>
        <v>0</v>
      </c>
    </row>
    <row r="265" spans="2:16" ht="18" customHeight="1" x14ac:dyDescent="0.25">
      <c r="B265" s="57">
        <f t="shared" si="186"/>
        <v>1</v>
      </c>
      <c r="C265" s="11"/>
      <c r="D265" s="12" t="s">
        <v>118</v>
      </c>
      <c r="E265" s="13" t="s">
        <v>18</v>
      </c>
      <c r="F265" s="29"/>
      <c r="G265" s="14">
        <f t="shared" si="187"/>
        <v>1</v>
      </c>
      <c r="H265" s="15">
        <f t="shared" si="188"/>
        <v>0</v>
      </c>
      <c r="I265" s="20">
        <v>1</v>
      </c>
      <c r="J265" s="21">
        <f t="shared" si="156"/>
        <v>0</v>
      </c>
      <c r="K265" s="20"/>
      <c r="L265" s="21">
        <f t="shared" si="157"/>
        <v>0</v>
      </c>
      <c r="M265" s="20"/>
      <c r="N265" s="21">
        <f t="shared" si="158"/>
        <v>0</v>
      </c>
      <c r="O265" s="20"/>
      <c r="P265" s="21">
        <f t="shared" si="189"/>
        <v>0</v>
      </c>
    </row>
    <row r="266" spans="2:16" ht="18" customHeight="1" x14ac:dyDescent="0.25">
      <c r="B266" s="57">
        <f t="shared" si="186"/>
        <v>1</v>
      </c>
      <c r="C266" s="11"/>
      <c r="D266" s="12" t="s">
        <v>119</v>
      </c>
      <c r="E266" s="13" t="s">
        <v>18</v>
      </c>
      <c r="F266" s="29"/>
      <c r="G266" s="14">
        <f t="shared" si="187"/>
        <v>2</v>
      </c>
      <c r="H266" s="15">
        <f t="shared" si="188"/>
        <v>0</v>
      </c>
      <c r="I266" s="20">
        <v>2</v>
      </c>
      <c r="J266" s="21">
        <f t="shared" si="156"/>
        <v>0</v>
      </c>
      <c r="K266" s="20"/>
      <c r="L266" s="21">
        <f t="shared" si="157"/>
        <v>0</v>
      </c>
      <c r="M266" s="20"/>
      <c r="N266" s="21">
        <f t="shared" si="158"/>
        <v>0</v>
      </c>
      <c r="O266" s="20"/>
      <c r="P266" s="21">
        <f t="shared" si="189"/>
        <v>0</v>
      </c>
    </row>
    <row r="267" spans="2:16" ht="18" hidden="1" customHeight="1" x14ac:dyDescent="0.25">
      <c r="B267" s="57">
        <f t="shared" si="186"/>
        <v>0</v>
      </c>
      <c r="C267" s="11"/>
      <c r="D267" s="12" t="s">
        <v>120</v>
      </c>
      <c r="E267" s="13" t="s">
        <v>18</v>
      </c>
      <c r="F267" s="29"/>
      <c r="G267" s="14">
        <f t="shared" si="187"/>
        <v>0</v>
      </c>
      <c r="H267" s="15">
        <f t="shared" si="188"/>
        <v>0</v>
      </c>
      <c r="I267" s="20"/>
      <c r="J267" s="21">
        <f t="shared" si="156"/>
        <v>0</v>
      </c>
      <c r="K267" s="20"/>
      <c r="L267" s="21">
        <f t="shared" si="157"/>
        <v>0</v>
      </c>
      <c r="M267" s="20"/>
      <c r="N267" s="21">
        <f t="shared" si="158"/>
        <v>0</v>
      </c>
      <c r="O267" s="20"/>
      <c r="P267" s="21">
        <f t="shared" si="189"/>
        <v>0</v>
      </c>
    </row>
    <row r="268" spans="2:16" ht="18" hidden="1" customHeight="1" x14ac:dyDescent="0.25">
      <c r="B268" s="57">
        <f t="shared" si="186"/>
        <v>0</v>
      </c>
      <c r="C268" s="11"/>
      <c r="D268" s="12" t="s">
        <v>121</v>
      </c>
      <c r="E268" s="13" t="s">
        <v>18</v>
      </c>
      <c r="F268" s="29"/>
      <c r="G268" s="14">
        <f t="shared" si="187"/>
        <v>0</v>
      </c>
      <c r="H268" s="15">
        <f t="shared" si="188"/>
        <v>0</v>
      </c>
      <c r="I268" s="20"/>
      <c r="J268" s="21">
        <f t="shared" si="156"/>
        <v>0</v>
      </c>
      <c r="K268" s="20"/>
      <c r="L268" s="21">
        <f t="shared" si="157"/>
        <v>0</v>
      </c>
      <c r="M268" s="20"/>
      <c r="N268" s="21">
        <f t="shared" si="158"/>
        <v>0</v>
      </c>
      <c r="O268" s="20"/>
      <c r="P268" s="21">
        <f t="shared" si="189"/>
        <v>0</v>
      </c>
    </row>
    <row r="269" spans="2:16" ht="30" hidden="1" customHeight="1" x14ac:dyDescent="0.25">
      <c r="B269" s="58">
        <f>IF(SUM(G270:G274)&gt;0,1,0)</f>
        <v>0</v>
      </c>
      <c r="C269" s="11" t="s">
        <v>282</v>
      </c>
      <c r="D269" s="26" t="s">
        <v>124</v>
      </c>
      <c r="E269" s="13"/>
      <c r="F269" s="30"/>
      <c r="G269" s="20"/>
      <c r="H269" s="21"/>
      <c r="I269" s="20"/>
      <c r="J269" s="21"/>
      <c r="K269" s="20"/>
      <c r="L269" s="21"/>
      <c r="M269" s="20"/>
      <c r="N269" s="21"/>
      <c r="O269" s="20"/>
      <c r="P269" s="21"/>
    </row>
    <row r="270" spans="2:16" ht="18" hidden="1" customHeight="1" x14ac:dyDescent="0.25">
      <c r="B270" s="57">
        <f t="shared" ref="B270:B274" si="190">IF(G270&gt;0,1,0)</f>
        <v>0</v>
      </c>
      <c r="C270" s="11"/>
      <c r="D270" s="12" t="s">
        <v>117</v>
      </c>
      <c r="E270" s="13" t="s">
        <v>18</v>
      </c>
      <c r="F270" s="29"/>
      <c r="G270" s="14">
        <f t="shared" ref="G270:G274" si="191">I270+K270+M270+O270</f>
        <v>0</v>
      </c>
      <c r="H270" s="15">
        <f t="shared" ref="H270:H274" si="192">G270*F270</f>
        <v>0</v>
      </c>
      <c r="I270" s="20"/>
      <c r="J270" s="21">
        <f t="shared" si="156"/>
        <v>0</v>
      </c>
      <c r="K270" s="20"/>
      <c r="L270" s="21">
        <f t="shared" si="157"/>
        <v>0</v>
      </c>
      <c r="M270" s="20"/>
      <c r="N270" s="21">
        <f t="shared" si="158"/>
        <v>0</v>
      </c>
      <c r="O270" s="20"/>
      <c r="P270" s="21">
        <f t="shared" ref="P270:P274" si="193">$F270*O270</f>
        <v>0</v>
      </c>
    </row>
    <row r="271" spans="2:16" ht="18" hidden="1" customHeight="1" x14ac:dyDescent="0.25">
      <c r="B271" s="57">
        <f t="shared" si="190"/>
        <v>0</v>
      </c>
      <c r="C271" s="11"/>
      <c r="D271" s="12" t="s">
        <v>118</v>
      </c>
      <c r="E271" s="13" t="s">
        <v>18</v>
      </c>
      <c r="F271" s="29"/>
      <c r="G271" s="14">
        <f t="shared" si="191"/>
        <v>0</v>
      </c>
      <c r="H271" s="15">
        <f t="shared" si="192"/>
        <v>0</v>
      </c>
      <c r="I271" s="20"/>
      <c r="J271" s="21">
        <f t="shared" si="156"/>
        <v>0</v>
      </c>
      <c r="K271" s="20"/>
      <c r="L271" s="21">
        <f t="shared" si="157"/>
        <v>0</v>
      </c>
      <c r="M271" s="20"/>
      <c r="N271" s="21">
        <f t="shared" si="158"/>
        <v>0</v>
      </c>
      <c r="O271" s="20"/>
      <c r="P271" s="21">
        <f t="shared" si="193"/>
        <v>0</v>
      </c>
    </row>
    <row r="272" spans="2:16" ht="18" hidden="1" customHeight="1" x14ac:dyDescent="0.25">
      <c r="B272" s="57">
        <f t="shared" si="190"/>
        <v>0</v>
      </c>
      <c r="C272" s="11"/>
      <c r="D272" s="12" t="s">
        <v>119</v>
      </c>
      <c r="E272" s="13" t="s">
        <v>18</v>
      </c>
      <c r="F272" s="29"/>
      <c r="G272" s="14">
        <f t="shared" si="191"/>
        <v>0</v>
      </c>
      <c r="H272" s="15">
        <f t="shared" si="192"/>
        <v>0</v>
      </c>
      <c r="I272" s="20"/>
      <c r="J272" s="21">
        <f t="shared" si="156"/>
        <v>0</v>
      </c>
      <c r="K272" s="20"/>
      <c r="L272" s="21">
        <f t="shared" si="157"/>
        <v>0</v>
      </c>
      <c r="M272" s="20"/>
      <c r="N272" s="21">
        <f t="shared" si="158"/>
        <v>0</v>
      </c>
      <c r="O272" s="20"/>
      <c r="P272" s="21">
        <f t="shared" si="193"/>
        <v>0</v>
      </c>
    </row>
    <row r="273" spans="2:16" ht="18" hidden="1" customHeight="1" x14ac:dyDescent="0.25">
      <c r="B273" s="57">
        <f t="shared" si="190"/>
        <v>0</v>
      </c>
      <c r="C273" s="11"/>
      <c r="D273" s="12" t="s">
        <v>120</v>
      </c>
      <c r="E273" s="13" t="s">
        <v>18</v>
      </c>
      <c r="F273" s="29"/>
      <c r="G273" s="14">
        <f t="shared" si="191"/>
        <v>0</v>
      </c>
      <c r="H273" s="15">
        <f t="shared" si="192"/>
        <v>0</v>
      </c>
      <c r="I273" s="20"/>
      <c r="J273" s="21">
        <f t="shared" si="156"/>
        <v>0</v>
      </c>
      <c r="K273" s="20"/>
      <c r="L273" s="21">
        <f t="shared" si="157"/>
        <v>0</v>
      </c>
      <c r="M273" s="20"/>
      <c r="N273" s="21">
        <f t="shared" si="158"/>
        <v>0</v>
      </c>
      <c r="O273" s="20"/>
      <c r="P273" s="21">
        <f t="shared" si="193"/>
        <v>0</v>
      </c>
    </row>
    <row r="274" spans="2:16" ht="18" hidden="1" customHeight="1" x14ac:dyDescent="0.25">
      <c r="B274" s="57">
        <f t="shared" si="190"/>
        <v>0</v>
      </c>
      <c r="C274" s="11"/>
      <c r="D274" s="12" t="s">
        <v>121</v>
      </c>
      <c r="E274" s="13" t="s">
        <v>18</v>
      </c>
      <c r="F274" s="29"/>
      <c r="G274" s="14">
        <f t="shared" si="191"/>
        <v>0</v>
      </c>
      <c r="H274" s="15">
        <f t="shared" si="192"/>
        <v>0</v>
      </c>
      <c r="I274" s="20"/>
      <c r="J274" s="21">
        <f t="shared" si="156"/>
        <v>0</v>
      </c>
      <c r="K274" s="20"/>
      <c r="L274" s="21">
        <f t="shared" si="157"/>
        <v>0</v>
      </c>
      <c r="M274" s="20"/>
      <c r="N274" s="21">
        <f t="shared" si="158"/>
        <v>0</v>
      </c>
      <c r="O274" s="20"/>
      <c r="P274" s="21">
        <f t="shared" si="193"/>
        <v>0</v>
      </c>
    </row>
    <row r="275" spans="2:16" ht="30" hidden="1" customHeight="1" x14ac:dyDescent="0.25">
      <c r="B275" s="58">
        <f>IF(SUM(G276:G280)&gt;0,1,0)</f>
        <v>0</v>
      </c>
      <c r="C275" s="11" t="s">
        <v>282</v>
      </c>
      <c r="D275" s="26" t="s">
        <v>125</v>
      </c>
      <c r="E275" s="13"/>
      <c r="F275" s="30"/>
      <c r="G275" s="20"/>
      <c r="H275" s="21"/>
      <c r="I275" s="20"/>
      <c r="J275" s="21"/>
      <c r="K275" s="20"/>
      <c r="L275" s="21"/>
      <c r="M275" s="20"/>
      <c r="N275" s="21"/>
      <c r="O275" s="20"/>
      <c r="P275" s="21"/>
    </row>
    <row r="276" spans="2:16" ht="18" hidden="1" customHeight="1" x14ac:dyDescent="0.25">
      <c r="B276" s="57">
        <f t="shared" ref="B276:B280" si="194">IF(G276&gt;0,1,0)</f>
        <v>0</v>
      </c>
      <c r="C276" s="11"/>
      <c r="D276" s="12" t="s">
        <v>117</v>
      </c>
      <c r="E276" s="13" t="s">
        <v>18</v>
      </c>
      <c r="F276" s="29"/>
      <c r="G276" s="14">
        <f t="shared" ref="G276:G280" si="195">I276+K276+M276+O276</f>
        <v>0</v>
      </c>
      <c r="H276" s="15">
        <f t="shared" ref="H276:H280" si="196">G276*F276</f>
        <v>0</v>
      </c>
      <c r="I276" s="20"/>
      <c r="J276" s="21">
        <f t="shared" si="156"/>
        <v>0</v>
      </c>
      <c r="K276" s="20"/>
      <c r="L276" s="21">
        <f t="shared" si="157"/>
        <v>0</v>
      </c>
      <c r="M276" s="20"/>
      <c r="N276" s="21">
        <f t="shared" si="158"/>
        <v>0</v>
      </c>
      <c r="O276" s="20"/>
      <c r="P276" s="21">
        <f t="shared" ref="P276:P280" si="197">$F276*O276</f>
        <v>0</v>
      </c>
    </row>
    <row r="277" spans="2:16" ht="18" hidden="1" customHeight="1" x14ac:dyDescent="0.25">
      <c r="B277" s="57">
        <f t="shared" si="194"/>
        <v>0</v>
      </c>
      <c r="C277" s="11"/>
      <c r="D277" s="12" t="s">
        <v>118</v>
      </c>
      <c r="E277" s="13" t="s">
        <v>18</v>
      </c>
      <c r="F277" s="29"/>
      <c r="G277" s="14">
        <f t="shared" si="195"/>
        <v>0</v>
      </c>
      <c r="H277" s="15">
        <f t="shared" si="196"/>
        <v>0</v>
      </c>
      <c r="I277" s="20"/>
      <c r="J277" s="21">
        <f t="shared" si="156"/>
        <v>0</v>
      </c>
      <c r="K277" s="20"/>
      <c r="L277" s="21">
        <f t="shared" si="157"/>
        <v>0</v>
      </c>
      <c r="M277" s="20"/>
      <c r="N277" s="21">
        <f t="shared" si="158"/>
        <v>0</v>
      </c>
      <c r="O277" s="20"/>
      <c r="P277" s="21">
        <f t="shared" si="197"/>
        <v>0</v>
      </c>
    </row>
    <row r="278" spans="2:16" ht="18" hidden="1" customHeight="1" x14ac:dyDescent="0.25">
      <c r="B278" s="57">
        <f t="shared" si="194"/>
        <v>0</v>
      </c>
      <c r="C278" s="11"/>
      <c r="D278" s="12" t="s">
        <v>119</v>
      </c>
      <c r="E278" s="13" t="s">
        <v>18</v>
      </c>
      <c r="F278" s="29"/>
      <c r="G278" s="14">
        <f t="shared" si="195"/>
        <v>0</v>
      </c>
      <c r="H278" s="15">
        <f t="shared" si="196"/>
        <v>0</v>
      </c>
      <c r="I278" s="20"/>
      <c r="J278" s="21">
        <f t="shared" si="156"/>
        <v>0</v>
      </c>
      <c r="K278" s="20"/>
      <c r="L278" s="21">
        <f t="shared" si="157"/>
        <v>0</v>
      </c>
      <c r="M278" s="20"/>
      <c r="N278" s="21">
        <f t="shared" si="158"/>
        <v>0</v>
      </c>
      <c r="O278" s="20"/>
      <c r="P278" s="21">
        <f t="shared" si="197"/>
        <v>0</v>
      </c>
    </row>
    <row r="279" spans="2:16" ht="18" hidden="1" customHeight="1" x14ac:dyDescent="0.25">
      <c r="B279" s="57">
        <f t="shared" si="194"/>
        <v>0</v>
      </c>
      <c r="C279" s="11"/>
      <c r="D279" s="12" t="s">
        <v>120</v>
      </c>
      <c r="E279" s="13" t="s">
        <v>18</v>
      </c>
      <c r="F279" s="29"/>
      <c r="G279" s="14">
        <f t="shared" si="195"/>
        <v>0</v>
      </c>
      <c r="H279" s="15">
        <f t="shared" si="196"/>
        <v>0</v>
      </c>
      <c r="I279" s="20"/>
      <c r="J279" s="21">
        <f t="shared" si="156"/>
        <v>0</v>
      </c>
      <c r="K279" s="20"/>
      <c r="L279" s="21">
        <f t="shared" si="157"/>
        <v>0</v>
      </c>
      <c r="M279" s="20"/>
      <c r="N279" s="21">
        <f t="shared" si="158"/>
        <v>0</v>
      </c>
      <c r="O279" s="20"/>
      <c r="P279" s="21">
        <f t="shared" si="197"/>
        <v>0</v>
      </c>
    </row>
    <row r="280" spans="2:16" ht="18" hidden="1" customHeight="1" x14ac:dyDescent="0.25">
      <c r="B280" s="57">
        <f t="shared" si="194"/>
        <v>0</v>
      </c>
      <c r="C280" s="11"/>
      <c r="D280" s="12" t="s">
        <v>121</v>
      </c>
      <c r="E280" s="13" t="s">
        <v>18</v>
      </c>
      <c r="F280" s="29"/>
      <c r="G280" s="14">
        <f t="shared" si="195"/>
        <v>0</v>
      </c>
      <c r="H280" s="15">
        <f t="shared" si="196"/>
        <v>0</v>
      </c>
      <c r="I280" s="20"/>
      <c r="J280" s="21">
        <f t="shared" si="156"/>
        <v>0</v>
      </c>
      <c r="K280" s="20"/>
      <c r="L280" s="21">
        <f t="shared" si="157"/>
        <v>0</v>
      </c>
      <c r="M280" s="20"/>
      <c r="N280" s="21">
        <f t="shared" si="158"/>
        <v>0</v>
      </c>
      <c r="O280" s="20"/>
      <c r="P280" s="21">
        <f t="shared" si="197"/>
        <v>0</v>
      </c>
    </row>
    <row r="281" spans="2:16" ht="30" hidden="1" customHeight="1" x14ac:dyDescent="0.25">
      <c r="B281" s="58">
        <f>IF(SUM(G282:G284)&gt;0,1,0)</f>
        <v>0</v>
      </c>
      <c r="C281" s="11" t="s">
        <v>282</v>
      </c>
      <c r="D281" s="26" t="s">
        <v>483</v>
      </c>
      <c r="E281" s="13"/>
      <c r="F281" s="30"/>
      <c r="G281" s="20"/>
      <c r="H281" s="21"/>
      <c r="I281" s="20"/>
      <c r="J281" s="21"/>
      <c r="K281" s="20"/>
      <c r="L281" s="21"/>
      <c r="M281" s="20"/>
      <c r="N281" s="21"/>
      <c r="O281" s="20"/>
      <c r="P281" s="21"/>
    </row>
    <row r="282" spans="2:16" ht="18" hidden="1" customHeight="1" x14ac:dyDescent="0.25">
      <c r="B282" s="57">
        <f t="shared" ref="B282:B284" si="198">IF(G282&gt;0,1,0)</f>
        <v>0</v>
      </c>
      <c r="C282" s="11"/>
      <c r="D282" s="12" t="s">
        <v>62</v>
      </c>
      <c r="E282" s="13" t="s">
        <v>3</v>
      </c>
      <c r="F282" s="29"/>
      <c r="G282" s="14">
        <f t="shared" ref="G282:G284" si="199">I282+K282+M282+O282</f>
        <v>0</v>
      </c>
      <c r="H282" s="15">
        <f t="shared" ref="H282:H284" si="200">G282*F282</f>
        <v>0</v>
      </c>
      <c r="I282" s="20"/>
      <c r="J282" s="21">
        <f t="shared" ref="J282:J284" si="201">$F282*I282</f>
        <v>0</v>
      </c>
      <c r="K282" s="20"/>
      <c r="L282" s="21">
        <f t="shared" ref="L282:L284" si="202">$F282*K282</f>
        <v>0</v>
      </c>
      <c r="M282" s="20"/>
      <c r="N282" s="21">
        <f t="shared" ref="N282:N284" si="203">$F282*M282</f>
        <v>0</v>
      </c>
      <c r="O282" s="20"/>
      <c r="P282" s="21">
        <f t="shared" ref="P282:P284" si="204">$F282*O282</f>
        <v>0</v>
      </c>
    </row>
    <row r="283" spans="2:16" ht="18" hidden="1" customHeight="1" x14ac:dyDescent="0.25">
      <c r="B283" s="57">
        <f t="shared" si="198"/>
        <v>0</v>
      </c>
      <c r="C283" s="11"/>
      <c r="D283" s="12" t="s">
        <v>63</v>
      </c>
      <c r="E283" s="13" t="s">
        <v>3</v>
      </c>
      <c r="F283" s="29"/>
      <c r="G283" s="14">
        <f t="shared" si="199"/>
        <v>0</v>
      </c>
      <c r="H283" s="15">
        <f t="shared" si="200"/>
        <v>0</v>
      </c>
      <c r="I283" s="20"/>
      <c r="J283" s="21">
        <f t="shared" si="201"/>
        <v>0</v>
      </c>
      <c r="K283" s="20"/>
      <c r="L283" s="21">
        <f t="shared" si="202"/>
        <v>0</v>
      </c>
      <c r="M283" s="20"/>
      <c r="N283" s="21">
        <f t="shared" si="203"/>
        <v>0</v>
      </c>
      <c r="O283" s="20"/>
      <c r="P283" s="21">
        <f t="shared" si="204"/>
        <v>0</v>
      </c>
    </row>
    <row r="284" spans="2:16" ht="18" hidden="1" customHeight="1" x14ac:dyDescent="0.25">
      <c r="B284" s="57">
        <f t="shared" si="198"/>
        <v>0</v>
      </c>
      <c r="C284" s="11"/>
      <c r="D284" s="12" t="s">
        <v>293</v>
      </c>
      <c r="E284" s="13" t="s">
        <v>3</v>
      </c>
      <c r="F284" s="29"/>
      <c r="G284" s="14">
        <f t="shared" si="199"/>
        <v>0</v>
      </c>
      <c r="H284" s="15">
        <f t="shared" si="200"/>
        <v>0</v>
      </c>
      <c r="I284" s="20"/>
      <c r="J284" s="21">
        <f t="shared" si="201"/>
        <v>0</v>
      </c>
      <c r="K284" s="20"/>
      <c r="L284" s="21">
        <f t="shared" si="202"/>
        <v>0</v>
      </c>
      <c r="M284" s="20"/>
      <c r="N284" s="21">
        <f t="shared" si="203"/>
        <v>0</v>
      </c>
      <c r="O284" s="20"/>
      <c r="P284" s="21">
        <f t="shared" si="204"/>
        <v>0</v>
      </c>
    </row>
    <row r="285" spans="2:16" ht="30" customHeight="1" x14ac:dyDescent="0.25">
      <c r="B285" s="58">
        <f>IF(SUM(G286:G290)&gt;0,1,0)</f>
        <v>1</v>
      </c>
      <c r="C285" s="11" t="s">
        <v>535</v>
      </c>
      <c r="D285" s="26" t="s">
        <v>126</v>
      </c>
      <c r="E285" s="13"/>
      <c r="F285" s="30"/>
      <c r="G285" s="20"/>
      <c r="H285" s="21"/>
      <c r="I285" s="20"/>
      <c r="J285" s="21"/>
      <c r="K285" s="20"/>
      <c r="L285" s="21"/>
      <c r="M285" s="20"/>
      <c r="N285" s="21"/>
      <c r="O285" s="20"/>
      <c r="P285" s="21"/>
    </row>
    <row r="286" spans="2:16" ht="18" customHeight="1" x14ac:dyDescent="0.25">
      <c r="B286" s="57">
        <f t="shared" ref="B286:B290" si="205">IF(G286&gt;0,1,0)</f>
        <v>1</v>
      </c>
      <c r="C286" s="11"/>
      <c r="D286" s="12" t="s">
        <v>127</v>
      </c>
      <c r="E286" s="13" t="s">
        <v>3</v>
      </c>
      <c r="F286" s="29"/>
      <c r="G286" s="14">
        <f t="shared" ref="G286:G290" si="206">I286+K286+M286+O286</f>
        <v>580</v>
      </c>
      <c r="H286" s="15">
        <f t="shared" ref="H286:H290" si="207">G286*F286</f>
        <v>0</v>
      </c>
      <c r="I286" s="20">
        <v>580</v>
      </c>
      <c r="J286" s="21">
        <f t="shared" si="156"/>
        <v>0</v>
      </c>
      <c r="K286" s="20"/>
      <c r="L286" s="21">
        <f t="shared" si="157"/>
        <v>0</v>
      </c>
      <c r="M286" s="20"/>
      <c r="N286" s="21">
        <f t="shared" si="158"/>
        <v>0</v>
      </c>
      <c r="O286" s="20"/>
      <c r="P286" s="21">
        <f t="shared" ref="P286:P290" si="208">$F286*O286</f>
        <v>0</v>
      </c>
    </row>
    <row r="287" spans="2:16" ht="18" customHeight="1" x14ac:dyDescent="0.25">
      <c r="B287" s="57">
        <f t="shared" si="205"/>
        <v>1</v>
      </c>
      <c r="C287" s="11"/>
      <c r="D287" s="12" t="s">
        <v>128</v>
      </c>
      <c r="E287" s="13" t="s">
        <v>3</v>
      </c>
      <c r="F287" s="29"/>
      <c r="G287" s="14">
        <f t="shared" si="206"/>
        <v>50</v>
      </c>
      <c r="H287" s="15">
        <f t="shared" si="207"/>
        <v>0</v>
      </c>
      <c r="I287" s="20">
        <v>50</v>
      </c>
      <c r="J287" s="21">
        <f t="shared" si="156"/>
        <v>0</v>
      </c>
      <c r="K287" s="20"/>
      <c r="L287" s="21">
        <f t="shared" si="157"/>
        <v>0</v>
      </c>
      <c r="M287" s="20"/>
      <c r="N287" s="21">
        <f t="shared" si="158"/>
        <v>0</v>
      </c>
      <c r="O287" s="20"/>
      <c r="P287" s="21">
        <f t="shared" si="208"/>
        <v>0</v>
      </c>
    </row>
    <row r="288" spans="2:16" ht="18" customHeight="1" x14ac:dyDescent="0.25">
      <c r="B288" s="57">
        <f t="shared" si="205"/>
        <v>1</v>
      </c>
      <c r="C288" s="11"/>
      <c r="D288" s="12" t="s">
        <v>129</v>
      </c>
      <c r="E288" s="13" t="s">
        <v>3</v>
      </c>
      <c r="F288" s="29"/>
      <c r="G288" s="14">
        <f t="shared" si="206"/>
        <v>6</v>
      </c>
      <c r="H288" s="15">
        <f t="shared" si="207"/>
        <v>0</v>
      </c>
      <c r="I288" s="20">
        <v>6</v>
      </c>
      <c r="J288" s="21">
        <f t="shared" si="156"/>
        <v>0</v>
      </c>
      <c r="K288" s="20"/>
      <c r="L288" s="21">
        <f t="shared" si="157"/>
        <v>0</v>
      </c>
      <c r="M288" s="20"/>
      <c r="N288" s="21">
        <f t="shared" si="158"/>
        <v>0</v>
      </c>
      <c r="O288" s="20"/>
      <c r="P288" s="21">
        <f t="shared" si="208"/>
        <v>0</v>
      </c>
    </row>
    <row r="289" spans="2:16" ht="18" hidden="1" customHeight="1" x14ac:dyDescent="0.25">
      <c r="B289" s="57">
        <f t="shared" si="205"/>
        <v>0</v>
      </c>
      <c r="C289" s="11"/>
      <c r="D289" s="12" t="s">
        <v>130</v>
      </c>
      <c r="E289" s="13" t="s">
        <v>3</v>
      </c>
      <c r="F289" s="29"/>
      <c r="G289" s="14">
        <f t="shared" si="206"/>
        <v>0</v>
      </c>
      <c r="H289" s="15">
        <f t="shared" si="207"/>
        <v>0</v>
      </c>
      <c r="I289" s="20"/>
      <c r="J289" s="21">
        <f t="shared" si="156"/>
        <v>0</v>
      </c>
      <c r="K289" s="20"/>
      <c r="L289" s="21">
        <f t="shared" si="157"/>
        <v>0</v>
      </c>
      <c r="M289" s="20"/>
      <c r="N289" s="21">
        <f t="shared" si="158"/>
        <v>0</v>
      </c>
      <c r="O289" s="20"/>
      <c r="P289" s="21">
        <f t="shared" si="208"/>
        <v>0</v>
      </c>
    </row>
    <row r="290" spans="2:16" ht="18" hidden="1" customHeight="1" x14ac:dyDescent="0.25">
      <c r="B290" s="57">
        <f t="shared" si="205"/>
        <v>0</v>
      </c>
      <c r="C290" s="11"/>
      <c r="D290" s="12" t="s">
        <v>131</v>
      </c>
      <c r="E290" s="13" t="s">
        <v>3</v>
      </c>
      <c r="F290" s="29"/>
      <c r="G290" s="14">
        <f t="shared" si="206"/>
        <v>0</v>
      </c>
      <c r="H290" s="15">
        <f t="shared" si="207"/>
        <v>0</v>
      </c>
      <c r="I290" s="20"/>
      <c r="J290" s="21">
        <f t="shared" si="156"/>
        <v>0</v>
      </c>
      <c r="K290" s="20"/>
      <c r="L290" s="21">
        <f t="shared" si="157"/>
        <v>0</v>
      </c>
      <c r="M290" s="20"/>
      <c r="N290" s="21">
        <f t="shared" si="158"/>
        <v>0</v>
      </c>
      <c r="O290" s="20"/>
      <c r="P290" s="21">
        <f t="shared" si="208"/>
        <v>0</v>
      </c>
    </row>
    <row r="291" spans="2:16" ht="18" customHeight="1" x14ac:dyDescent="0.25">
      <c r="B291" s="58">
        <f>IF(SUM(G292:G297)&gt;0,1,0)</f>
        <v>1</v>
      </c>
      <c r="C291" s="11" t="s">
        <v>536</v>
      </c>
      <c r="D291" s="25" t="s">
        <v>132</v>
      </c>
      <c r="E291" s="13"/>
      <c r="F291" s="30"/>
      <c r="G291" s="20"/>
      <c r="H291" s="21"/>
      <c r="I291" s="20"/>
      <c r="J291" s="21"/>
      <c r="K291" s="20"/>
      <c r="L291" s="21"/>
      <c r="M291" s="20"/>
      <c r="N291" s="21"/>
      <c r="O291" s="20"/>
      <c r="P291" s="21"/>
    </row>
    <row r="292" spans="2:16" ht="25.5" x14ac:dyDescent="0.25">
      <c r="B292" s="57">
        <f t="shared" ref="B292:B297" si="209">IF(G292&gt;0,1,0)</f>
        <v>1</v>
      </c>
      <c r="C292" s="11"/>
      <c r="D292" s="16" t="s">
        <v>456</v>
      </c>
      <c r="E292" s="13" t="s">
        <v>18</v>
      </c>
      <c r="F292" s="29"/>
      <c r="G292" s="14">
        <f t="shared" ref="G292:G297" si="210">I292+K292+M292+O292</f>
        <v>14</v>
      </c>
      <c r="H292" s="15">
        <f t="shared" ref="H292:H297" si="211">G292*F292</f>
        <v>0</v>
      </c>
      <c r="I292" s="20">
        <v>14</v>
      </c>
      <c r="J292" s="21">
        <f t="shared" si="156"/>
        <v>0</v>
      </c>
      <c r="K292" s="20"/>
      <c r="L292" s="21">
        <f t="shared" si="157"/>
        <v>0</v>
      </c>
      <c r="M292" s="20"/>
      <c r="N292" s="21">
        <f t="shared" si="158"/>
        <v>0</v>
      </c>
      <c r="O292" s="20"/>
      <c r="P292" s="21">
        <f t="shared" ref="P292:P297" si="212">$F292*O292</f>
        <v>0</v>
      </c>
    </row>
    <row r="293" spans="2:16" ht="25.5" x14ac:dyDescent="0.25">
      <c r="B293" s="57">
        <f t="shared" ref="B293" si="213">IF(G293&gt;0,1,0)</f>
        <v>1</v>
      </c>
      <c r="C293" s="11"/>
      <c r="D293" s="16" t="s">
        <v>469</v>
      </c>
      <c r="E293" s="13" t="s">
        <v>18</v>
      </c>
      <c r="F293" s="29"/>
      <c r="G293" s="14">
        <f t="shared" ref="G293" si="214">I293+K293+M293+O293</f>
        <v>1</v>
      </c>
      <c r="H293" s="15">
        <f t="shared" ref="H293" si="215">G293*F293</f>
        <v>0</v>
      </c>
      <c r="I293" s="20">
        <v>1</v>
      </c>
      <c r="J293" s="21">
        <f t="shared" ref="J293" si="216">$F293*I293</f>
        <v>0</v>
      </c>
      <c r="K293" s="20"/>
      <c r="L293" s="21">
        <f t="shared" ref="L293" si="217">$F293*K293</f>
        <v>0</v>
      </c>
      <c r="M293" s="20"/>
      <c r="N293" s="21">
        <f t="shared" ref="N293" si="218">$F293*M293</f>
        <v>0</v>
      </c>
      <c r="O293" s="20"/>
      <c r="P293" s="21">
        <f t="shared" ref="P293" si="219">$F293*O293</f>
        <v>0</v>
      </c>
    </row>
    <row r="294" spans="2:16" ht="25.5" hidden="1" x14ac:dyDescent="0.25">
      <c r="B294" s="57">
        <f t="shared" ref="B294" si="220">IF(G294&gt;0,1,0)</f>
        <v>0</v>
      </c>
      <c r="C294" s="11"/>
      <c r="D294" s="16" t="s">
        <v>470</v>
      </c>
      <c r="E294" s="13" t="s">
        <v>18</v>
      </c>
      <c r="F294" s="29"/>
      <c r="G294" s="14">
        <f t="shared" ref="G294" si="221">I294+K294+M294+O294</f>
        <v>0</v>
      </c>
      <c r="H294" s="15">
        <f t="shared" ref="H294" si="222">G294*F294</f>
        <v>0</v>
      </c>
      <c r="I294" s="20"/>
      <c r="J294" s="21">
        <f t="shared" ref="J294" si="223">$F294*I294</f>
        <v>0</v>
      </c>
      <c r="K294" s="20"/>
      <c r="L294" s="21">
        <f t="shared" ref="L294" si="224">$F294*K294</f>
        <v>0</v>
      </c>
      <c r="M294" s="20"/>
      <c r="N294" s="21">
        <f t="shared" ref="N294" si="225">$F294*M294</f>
        <v>0</v>
      </c>
      <c r="O294" s="20"/>
      <c r="P294" s="21">
        <f t="shared" ref="P294" si="226">$F294*O294</f>
        <v>0</v>
      </c>
    </row>
    <row r="295" spans="2:16" ht="18" hidden="1" customHeight="1" x14ac:dyDescent="0.25">
      <c r="B295" s="57">
        <f t="shared" si="209"/>
        <v>0</v>
      </c>
      <c r="C295" s="11"/>
      <c r="D295" s="12" t="s">
        <v>457</v>
      </c>
      <c r="E295" s="13" t="s">
        <v>18</v>
      </c>
      <c r="F295" s="29"/>
      <c r="G295" s="14">
        <f t="shared" si="210"/>
        <v>0</v>
      </c>
      <c r="H295" s="15">
        <f t="shared" si="211"/>
        <v>0</v>
      </c>
      <c r="I295" s="20"/>
      <c r="J295" s="21">
        <f t="shared" si="156"/>
        <v>0</v>
      </c>
      <c r="K295" s="20"/>
      <c r="L295" s="21">
        <f t="shared" si="157"/>
        <v>0</v>
      </c>
      <c r="M295" s="20"/>
      <c r="N295" s="21">
        <f t="shared" si="158"/>
        <v>0</v>
      </c>
      <c r="O295" s="20"/>
      <c r="P295" s="21">
        <f t="shared" si="212"/>
        <v>0</v>
      </c>
    </row>
    <row r="296" spans="2:16" ht="18" hidden="1" customHeight="1" x14ac:dyDescent="0.25">
      <c r="B296" s="57">
        <f t="shared" si="209"/>
        <v>0</v>
      </c>
      <c r="C296" s="11"/>
      <c r="D296" s="12" t="s">
        <v>458</v>
      </c>
      <c r="E296" s="13" t="s">
        <v>18</v>
      </c>
      <c r="F296" s="29"/>
      <c r="G296" s="14">
        <f t="shared" si="210"/>
        <v>0</v>
      </c>
      <c r="H296" s="15">
        <f t="shared" si="211"/>
        <v>0</v>
      </c>
      <c r="I296" s="20"/>
      <c r="J296" s="21">
        <f t="shared" si="156"/>
        <v>0</v>
      </c>
      <c r="K296" s="20"/>
      <c r="L296" s="21">
        <f t="shared" si="157"/>
        <v>0</v>
      </c>
      <c r="M296" s="20"/>
      <c r="N296" s="21">
        <f t="shared" si="158"/>
        <v>0</v>
      </c>
      <c r="O296" s="20"/>
      <c r="P296" s="21">
        <f t="shared" si="212"/>
        <v>0</v>
      </c>
    </row>
    <row r="297" spans="2:16" ht="18" hidden="1" customHeight="1" x14ac:dyDescent="0.25">
      <c r="B297" s="57">
        <f t="shared" si="209"/>
        <v>0</v>
      </c>
      <c r="C297" s="11"/>
      <c r="D297" s="12" t="s">
        <v>459</v>
      </c>
      <c r="E297" s="13" t="s">
        <v>18</v>
      </c>
      <c r="F297" s="29"/>
      <c r="G297" s="14">
        <f t="shared" si="210"/>
        <v>0</v>
      </c>
      <c r="H297" s="15">
        <f t="shared" si="211"/>
        <v>0</v>
      </c>
      <c r="I297" s="20"/>
      <c r="J297" s="21">
        <f t="shared" si="156"/>
        <v>0</v>
      </c>
      <c r="K297" s="20"/>
      <c r="L297" s="21">
        <f t="shared" si="157"/>
        <v>0</v>
      </c>
      <c r="M297" s="20"/>
      <c r="N297" s="21">
        <f t="shared" si="158"/>
        <v>0</v>
      </c>
      <c r="O297" s="20"/>
      <c r="P297" s="21">
        <f t="shared" si="212"/>
        <v>0</v>
      </c>
    </row>
    <row r="298" spans="2:16" ht="18" customHeight="1" x14ac:dyDescent="0.25">
      <c r="B298" s="58">
        <f>IF(SUM(G299:G302)&gt;0,1,0)</f>
        <v>1</v>
      </c>
      <c r="C298" s="11" t="s">
        <v>537</v>
      </c>
      <c r="D298" s="25" t="s">
        <v>133</v>
      </c>
      <c r="E298" s="13"/>
      <c r="F298" s="30"/>
      <c r="G298" s="20"/>
      <c r="H298" s="21"/>
      <c r="I298" s="20"/>
      <c r="J298" s="21"/>
      <c r="K298" s="20"/>
      <c r="L298" s="21"/>
      <c r="M298" s="20"/>
      <c r="N298" s="21"/>
      <c r="O298" s="20"/>
      <c r="P298" s="21"/>
    </row>
    <row r="299" spans="2:16" ht="18" hidden="1" customHeight="1" x14ac:dyDescent="0.25">
      <c r="B299" s="57">
        <f t="shared" ref="B299:B302" si="227">IF(G299&gt;0,1,0)</f>
        <v>0</v>
      </c>
      <c r="C299" s="11"/>
      <c r="D299" s="12" t="s">
        <v>285</v>
      </c>
      <c r="E299" s="13" t="s">
        <v>18</v>
      </c>
      <c r="F299" s="29"/>
      <c r="G299" s="14">
        <f t="shared" ref="G299:G302" si="228">I299+K299+M299+O299</f>
        <v>0</v>
      </c>
      <c r="H299" s="15">
        <f t="shared" ref="H299:H302" si="229">G299*F299</f>
        <v>0</v>
      </c>
      <c r="I299" s="20"/>
      <c r="J299" s="21">
        <f t="shared" ref="J299:J321" si="230">$F299*I299</f>
        <v>0</v>
      </c>
      <c r="K299" s="20"/>
      <c r="L299" s="21">
        <f t="shared" ref="L299:L321" si="231">$F299*K299</f>
        <v>0</v>
      </c>
      <c r="M299" s="20"/>
      <c r="N299" s="21">
        <f t="shared" ref="N299:N321" si="232">$F299*M299</f>
        <v>0</v>
      </c>
      <c r="O299" s="20"/>
      <c r="P299" s="21">
        <f t="shared" ref="P299:P302" si="233">$F299*O299</f>
        <v>0</v>
      </c>
    </row>
    <row r="300" spans="2:16" ht="18" customHeight="1" x14ac:dyDescent="0.25">
      <c r="B300" s="57">
        <f t="shared" si="227"/>
        <v>1</v>
      </c>
      <c r="C300" s="11"/>
      <c r="D300" s="12" t="s">
        <v>284</v>
      </c>
      <c r="E300" s="13" t="s">
        <v>18</v>
      </c>
      <c r="F300" s="29"/>
      <c r="G300" s="14">
        <f t="shared" si="228"/>
        <v>1</v>
      </c>
      <c r="H300" s="15">
        <f t="shared" si="229"/>
        <v>0</v>
      </c>
      <c r="I300" s="20">
        <v>1</v>
      </c>
      <c r="J300" s="21">
        <f t="shared" si="230"/>
        <v>0</v>
      </c>
      <c r="K300" s="20"/>
      <c r="L300" s="21">
        <f t="shared" si="231"/>
        <v>0</v>
      </c>
      <c r="M300" s="20"/>
      <c r="N300" s="21">
        <f t="shared" si="232"/>
        <v>0</v>
      </c>
      <c r="O300" s="20"/>
      <c r="P300" s="21">
        <f t="shared" si="233"/>
        <v>0</v>
      </c>
    </row>
    <row r="301" spans="2:16" ht="18" hidden="1" customHeight="1" x14ac:dyDescent="0.25">
      <c r="B301" s="57">
        <f t="shared" si="227"/>
        <v>0</v>
      </c>
      <c r="C301" s="11"/>
      <c r="D301" s="12" t="s">
        <v>283</v>
      </c>
      <c r="E301" s="13" t="s">
        <v>18</v>
      </c>
      <c r="F301" s="29"/>
      <c r="G301" s="14">
        <f t="shared" si="228"/>
        <v>0</v>
      </c>
      <c r="H301" s="15">
        <f t="shared" si="229"/>
        <v>0</v>
      </c>
      <c r="I301" s="20"/>
      <c r="J301" s="21">
        <f t="shared" si="230"/>
        <v>0</v>
      </c>
      <c r="K301" s="20"/>
      <c r="L301" s="21">
        <f t="shared" si="231"/>
        <v>0</v>
      </c>
      <c r="M301" s="20"/>
      <c r="N301" s="21">
        <f t="shared" si="232"/>
        <v>0</v>
      </c>
      <c r="O301" s="20"/>
      <c r="P301" s="21">
        <f t="shared" si="233"/>
        <v>0</v>
      </c>
    </row>
    <row r="302" spans="2:16" ht="18" hidden="1" customHeight="1" x14ac:dyDescent="0.25">
      <c r="B302" s="57">
        <f t="shared" si="227"/>
        <v>0</v>
      </c>
      <c r="C302" s="11"/>
      <c r="D302" s="12" t="s">
        <v>286</v>
      </c>
      <c r="E302" s="13" t="s">
        <v>18</v>
      </c>
      <c r="F302" s="29"/>
      <c r="G302" s="14">
        <f t="shared" si="228"/>
        <v>0</v>
      </c>
      <c r="H302" s="15">
        <f t="shared" si="229"/>
        <v>0</v>
      </c>
      <c r="I302" s="20"/>
      <c r="J302" s="21">
        <f t="shared" si="230"/>
        <v>0</v>
      </c>
      <c r="K302" s="20"/>
      <c r="L302" s="21">
        <f t="shared" si="231"/>
        <v>0</v>
      </c>
      <c r="M302" s="20"/>
      <c r="N302" s="21">
        <f t="shared" si="232"/>
        <v>0</v>
      </c>
      <c r="O302" s="20"/>
      <c r="P302" s="21">
        <f t="shared" si="233"/>
        <v>0</v>
      </c>
    </row>
    <row r="303" spans="2:16" ht="35.1" customHeight="1" x14ac:dyDescent="0.25">
      <c r="B303" s="58">
        <f>IF(SUM(G304:G305)&gt;0,1,0)</f>
        <v>1</v>
      </c>
      <c r="C303" s="59"/>
      <c r="D303" s="60" t="s">
        <v>269</v>
      </c>
      <c r="E303" s="61"/>
      <c r="F303" s="62"/>
      <c r="G303" s="63"/>
      <c r="H303" s="64"/>
      <c r="I303" s="63"/>
      <c r="J303" s="64"/>
      <c r="K303" s="63"/>
      <c r="L303" s="64"/>
      <c r="M303" s="63"/>
      <c r="N303" s="64"/>
      <c r="O303" s="63"/>
      <c r="P303" s="64"/>
    </row>
    <row r="304" spans="2:16" ht="18" customHeight="1" x14ac:dyDescent="0.25">
      <c r="B304" s="57">
        <f t="shared" ref="B304:B305" si="234">IF(G304&gt;0,1,0)</f>
        <v>1</v>
      </c>
      <c r="C304" s="11" t="s">
        <v>538</v>
      </c>
      <c r="D304" s="12" t="s">
        <v>214</v>
      </c>
      <c r="E304" s="13" t="s">
        <v>18</v>
      </c>
      <c r="F304" s="29"/>
      <c r="G304" s="14">
        <f t="shared" ref="G304:G305" si="235">I304+K304+M304+O304</f>
        <v>52</v>
      </c>
      <c r="H304" s="15">
        <f t="shared" ref="H304:H305" si="236">G304*F304</f>
        <v>0</v>
      </c>
      <c r="I304" s="20">
        <v>52</v>
      </c>
      <c r="J304" s="21">
        <f t="shared" si="230"/>
        <v>0</v>
      </c>
      <c r="K304" s="20"/>
      <c r="L304" s="21">
        <f t="shared" si="231"/>
        <v>0</v>
      </c>
      <c r="M304" s="20"/>
      <c r="N304" s="21">
        <f t="shared" si="232"/>
        <v>0</v>
      </c>
      <c r="O304" s="20"/>
      <c r="P304" s="21">
        <f t="shared" ref="P304:P305" si="237">$F304*O304</f>
        <v>0</v>
      </c>
    </row>
    <row r="305" spans="2:16" ht="18" customHeight="1" x14ac:dyDescent="0.25">
      <c r="B305" s="57">
        <f t="shared" si="234"/>
        <v>1</v>
      </c>
      <c r="C305" s="11" t="s">
        <v>539</v>
      </c>
      <c r="D305" s="12" t="s">
        <v>215</v>
      </c>
      <c r="E305" s="13" t="s">
        <v>18</v>
      </c>
      <c r="F305" s="29"/>
      <c r="G305" s="14">
        <f t="shared" si="235"/>
        <v>5</v>
      </c>
      <c r="H305" s="15">
        <f t="shared" si="236"/>
        <v>0</v>
      </c>
      <c r="I305" s="20">
        <v>5</v>
      </c>
      <c r="J305" s="21">
        <f t="shared" si="230"/>
        <v>0</v>
      </c>
      <c r="K305" s="20"/>
      <c r="L305" s="21">
        <f t="shared" si="231"/>
        <v>0</v>
      </c>
      <c r="M305" s="20"/>
      <c r="N305" s="21">
        <f t="shared" si="232"/>
        <v>0</v>
      </c>
      <c r="O305" s="20"/>
      <c r="P305" s="21">
        <f t="shared" si="237"/>
        <v>0</v>
      </c>
    </row>
    <row r="306" spans="2:16" ht="35.1" customHeight="1" x14ac:dyDescent="0.25">
      <c r="B306" s="58">
        <f>IF(SUM(G307:G316)&gt;0,1,0)</f>
        <v>1</v>
      </c>
      <c r="C306" s="59"/>
      <c r="D306" s="60" t="s">
        <v>439</v>
      </c>
      <c r="E306" s="61"/>
      <c r="F306" s="62"/>
      <c r="G306" s="63"/>
      <c r="H306" s="64"/>
      <c r="I306" s="63"/>
      <c r="J306" s="64"/>
      <c r="K306" s="63"/>
      <c r="L306" s="64"/>
      <c r="M306" s="63"/>
      <c r="N306" s="64"/>
      <c r="O306" s="63"/>
      <c r="P306" s="64"/>
    </row>
    <row r="307" spans="2:16" ht="18" customHeight="1" x14ac:dyDescent="0.25">
      <c r="B307" s="58">
        <f>IF(SUM(G308:G312)&gt;0,1,0)</f>
        <v>1</v>
      </c>
      <c r="C307" s="11"/>
      <c r="D307" s="25" t="s">
        <v>195</v>
      </c>
      <c r="E307" s="13"/>
      <c r="F307" s="30"/>
      <c r="G307" s="20"/>
      <c r="H307" s="21"/>
      <c r="I307" s="20"/>
      <c r="J307" s="21"/>
      <c r="K307" s="20"/>
      <c r="L307" s="21"/>
      <c r="M307" s="20"/>
      <c r="N307" s="21"/>
      <c r="O307" s="20"/>
      <c r="P307" s="21"/>
    </row>
    <row r="308" spans="2:16" ht="45" hidden="1" customHeight="1" x14ac:dyDescent="0.25">
      <c r="B308" s="57">
        <f t="shared" ref="B308:B312" si="238">IF(G308&gt;0,1,0)</f>
        <v>0</v>
      </c>
      <c r="C308" s="11" t="s">
        <v>282</v>
      </c>
      <c r="D308" s="16" t="s">
        <v>325</v>
      </c>
      <c r="E308" s="13" t="s">
        <v>3</v>
      </c>
      <c r="F308" s="29"/>
      <c r="G308" s="14">
        <f t="shared" ref="G308:G312" si="239">I308+K308+M308+O308</f>
        <v>0</v>
      </c>
      <c r="H308" s="15">
        <f t="shared" ref="H308:H312" si="240">G308*F308</f>
        <v>0</v>
      </c>
      <c r="I308" s="20"/>
      <c r="J308" s="21">
        <f t="shared" si="230"/>
        <v>0</v>
      </c>
      <c r="K308" s="20"/>
      <c r="L308" s="21">
        <f t="shared" si="231"/>
        <v>0</v>
      </c>
      <c r="M308" s="20"/>
      <c r="N308" s="21">
        <f t="shared" si="232"/>
        <v>0</v>
      </c>
      <c r="O308" s="20"/>
      <c r="P308" s="21">
        <f t="shared" ref="P308:P312" si="241">$F308*O308</f>
        <v>0</v>
      </c>
    </row>
    <row r="309" spans="2:16" ht="45" hidden="1" customHeight="1" x14ac:dyDescent="0.25">
      <c r="B309" s="57">
        <f t="shared" si="238"/>
        <v>0</v>
      </c>
      <c r="C309" s="11" t="s">
        <v>282</v>
      </c>
      <c r="D309" s="16" t="s">
        <v>326</v>
      </c>
      <c r="E309" s="13" t="s">
        <v>3</v>
      </c>
      <c r="F309" s="29"/>
      <c r="G309" s="14">
        <f t="shared" si="239"/>
        <v>0</v>
      </c>
      <c r="H309" s="15">
        <f t="shared" si="240"/>
        <v>0</v>
      </c>
      <c r="I309" s="20"/>
      <c r="J309" s="21">
        <f t="shared" si="230"/>
        <v>0</v>
      </c>
      <c r="K309" s="20"/>
      <c r="L309" s="21">
        <f t="shared" si="231"/>
        <v>0</v>
      </c>
      <c r="M309" s="20"/>
      <c r="N309" s="21">
        <f t="shared" si="232"/>
        <v>0</v>
      </c>
      <c r="O309" s="20"/>
      <c r="P309" s="21">
        <f t="shared" si="241"/>
        <v>0</v>
      </c>
    </row>
    <row r="310" spans="2:16" ht="45" hidden="1" customHeight="1" x14ac:dyDescent="0.25">
      <c r="B310" s="57">
        <f t="shared" si="238"/>
        <v>0</v>
      </c>
      <c r="C310" s="11" t="s">
        <v>282</v>
      </c>
      <c r="D310" s="16" t="s">
        <v>194</v>
      </c>
      <c r="E310" s="13" t="s">
        <v>18</v>
      </c>
      <c r="F310" s="29"/>
      <c r="G310" s="14">
        <f t="shared" si="239"/>
        <v>0</v>
      </c>
      <c r="H310" s="15">
        <f t="shared" si="240"/>
        <v>0</v>
      </c>
      <c r="I310" s="20"/>
      <c r="J310" s="21">
        <f t="shared" si="230"/>
        <v>0</v>
      </c>
      <c r="K310" s="20"/>
      <c r="L310" s="21">
        <f t="shared" si="231"/>
        <v>0</v>
      </c>
      <c r="M310" s="20"/>
      <c r="N310" s="21">
        <f t="shared" si="232"/>
        <v>0</v>
      </c>
      <c r="O310" s="20"/>
      <c r="P310" s="21">
        <f t="shared" si="241"/>
        <v>0</v>
      </c>
    </row>
    <row r="311" spans="2:16" ht="18" customHeight="1" x14ac:dyDescent="0.25">
      <c r="B311" s="57">
        <f t="shared" si="238"/>
        <v>1</v>
      </c>
      <c r="C311" s="11" t="s">
        <v>540</v>
      </c>
      <c r="D311" s="12" t="s">
        <v>553</v>
      </c>
      <c r="E311" s="13" t="s">
        <v>18</v>
      </c>
      <c r="F311" s="29"/>
      <c r="G311" s="14">
        <f t="shared" si="239"/>
        <v>3</v>
      </c>
      <c r="H311" s="15">
        <f t="shared" si="240"/>
        <v>0</v>
      </c>
      <c r="I311" s="20">
        <v>3</v>
      </c>
      <c r="J311" s="21">
        <f t="shared" si="230"/>
        <v>0</v>
      </c>
      <c r="K311" s="20"/>
      <c r="L311" s="21">
        <f t="shared" si="231"/>
        <v>0</v>
      </c>
      <c r="M311" s="20"/>
      <c r="N311" s="21">
        <f t="shared" si="232"/>
        <v>0</v>
      </c>
      <c r="O311" s="20"/>
      <c r="P311" s="21">
        <f t="shared" si="241"/>
        <v>0</v>
      </c>
    </row>
    <row r="312" spans="2:16" ht="18" hidden="1" customHeight="1" x14ac:dyDescent="0.25">
      <c r="B312" s="57">
        <f t="shared" si="238"/>
        <v>0</v>
      </c>
      <c r="C312" s="11" t="s">
        <v>282</v>
      </c>
      <c r="D312" s="12" t="s">
        <v>332</v>
      </c>
      <c r="E312" s="13" t="s">
        <v>19</v>
      </c>
      <c r="F312" s="29"/>
      <c r="G312" s="14">
        <f t="shared" si="239"/>
        <v>0</v>
      </c>
      <c r="H312" s="15">
        <f t="shared" si="240"/>
        <v>0</v>
      </c>
      <c r="I312" s="20"/>
      <c r="J312" s="21">
        <f t="shared" si="230"/>
        <v>0</v>
      </c>
      <c r="K312" s="20"/>
      <c r="L312" s="21">
        <f t="shared" si="231"/>
        <v>0</v>
      </c>
      <c r="M312" s="20"/>
      <c r="N312" s="21">
        <f t="shared" si="232"/>
        <v>0</v>
      </c>
      <c r="O312" s="20"/>
      <c r="P312" s="21">
        <f t="shared" si="241"/>
        <v>0</v>
      </c>
    </row>
    <row r="313" spans="2:16" ht="18" customHeight="1" x14ac:dyDescent="0.25">
      <c r="B313" s="58">
        <f>IF(SUM(G314:G316)&gt;0,1,0)</f>
        <v>1</v>
      </c>
      <c r="C313" s="11"/>
      <c r="D313" s="25" t="s">
        <v>196</v>
      </c>
      <c r="E313" s="13"/>
      <c r="F313" s="30"/>
      <c r="G313" s="20"/>
      <c r="H313" s="21"/>
      <c r="I313" s="20"/>
      <c r="J313" s="21"/>
      <c r="K313" s="20"/>
      <c r="L313" s="21"/>
      <c r="M313" s="20"/>
      <c r="N313" s="21"/>
      <c r="O313" s="20"/>
      <c r="P313" s="21"/>
    </row>
    <row r="314" spans="2:16" ht="18" customHeight="1" x14ac:dyDescent="0.25">
      <c r="B314" s="57">
        <f t="shared" ref="B314:B316" si="242">IF(G314&gt;0,1,0)</f>
        <v>1</v>
      </c>
      <c r="C314" s="11" t="s">
        <v>541</v>
      </c>
      <c r="D314" s="12" t="s">
        <v>516</v>
      </c>
      <c r="E314" s="13" t="s">
        <v>3</v>
      </c>
      <c r="F314" s="29"/>
      <c r="G314" s="14">
        <f t="shared" ref="G314:G316" si="243">I314+K314+M314+O314</f>
        <v>50</v>
      </c>
      <c r="H314" s="15">
        <f t="shared" ref="H314:H316" si="244">G314*F314</f>
        <v>0</v>
      </c>
      <c r="I314" s="20">
        <v>50</v>
      </c>
      <c r="J314" s="21">
        <f t="shared" si="230"/>
        <v>0</v>
      </c>
      <c r="K314" s="20"/>
      <c r="L314" s="21">
        <f t="shared" si="231"/>
        <v>0</v>
      </c>
      <c r="M314" s="20"/>
      <c r="N314" s="21">
        <f t="shared" si="232"/>
        <v>0</v>
      </c>
      <c r="O314" s="20"/>
      <c r="P314" s="21">
        <f t="shared" ref="P314:P316" si="245">$F314*O314</f>
        <v>0</v>
      </c>
    </row>
    <row r="315" spans="2:16" ht="18" hidden="1" customHeight="1" x14ac:dyDescent="0.25">
      <c r="B315" s="57">
        <f t="shared" ref="B315" si="246">IF(G315&gt;0,1,0)</f>
        <v>0</v>
      </c>
      <c r="C315" s="11" t="s">
        <v>282</v>
      </c>
      <c r="D315" s="12" t="s">
        <v>197</v>
      </c>
      <c r="E315" s="13" t="s">
        <v>3</v>
      </c>
      <c r="F315" s="29"/>
      <c r="G315" s="14">
        <f t="shared" si="243"/>
        <v>0</v>
      </c>
      <c r="H315" s="15">
        <f t="shared" si="244"/>
        <v>0</v>
      </c>
      <c r="I315" s="20"/>
      <c r="J315" s="21">
        <f t="shared" ref="J315" si="247">$F315*I315</f>
        <v>0</v>
      </c>
      <c r="K315" s="20"/>
      <c r="L315" s="21">
        <f t="shared" ref="L315" si="248">$F315*K315</f>
        <v>0</v>
      </c>
      <c r="M315" s="20"/>
      <c r="N315" s="21">
        <f t="shared" ref="N315" si="249">$F315*M315</f>
        <v>0</v>
      </c>
      <c r="O315" s="20"/>
      <c r="P315" s="21">
        <f t="shared" si="245"/>
        <v>0</v>
      </c>
    </row>
    <row r="316" spans="2:16" ht="18" hidden="1" customHeight="1" x14ac:dyDescent="0.25">
      <c r="B316" s="57">
        <f t="shared" si="242"/>
        <v>0</v>
      </c>
      <c r="C316" s="11" t="s">
        <v>282</v>
      </c>
      <c r="D316" s="12" t="s">
        <v>198</v>
      </c>
      <c r="E316" s="13" t="s">
        <v>3</v>
      </c>
      <c r="F316" s="29"/>
      <c r="G316" s="14">
        <f t="shared" si="243"/>
        <v>0</v>
      </c>
      <c r="H316" s="15">
        <f t="shared" si="244"/>
        <v>0</v>
      </c>
      <c r="I316" s="20"/>
      <c r="J316" s="21">
        <f t="shared" si="230"/>
        <v>0</v>
      </c>
      <c r="K316" s="20"/>
      <c r="L316" s="21">
        <f t="shared" si="231"/>
        <v>0</v>
      </c>
      <c r="M316" s="20"/>
      <c r="N316" s="21">
        <f t="shared" si="232"/>
        <v>0</v>
      </c>
      <c r="O316" s="20"/>
      <c r="P316" s="21">
        <f t="shared" si="245"/>
        <v>0</v>
      </c>
    </row>
    <row r="317" spans="2:16" ht="22.5" customHeight="1" x14ac:dyDescent="0.25">
      <c r="B317" s="58">
        <f>IF(SUM(G318:G321)&gt;0,1,0)</f>
        <v>1</v>
      </c>
      <c r="C317" s="59"/>
      <c r="D317" s="60" t="s">
        <v>207</v>
      </c>
      <c r="E317" s="61"/>
      <c r="F317" s="62"/>
      <c r="G317" s="63"/>
      <c r="H317" s="64"/>
      <c r="I317" s="63"/>
      <c r="J317" s="64"/>
      <c r="K317" s="63"/>
      <c r="L317" s="64"/>
      <c r="M317" s="63"/>
      <c r="N317" s="64"/>
      <c r="O317" s="63"/>
      <c r="P317" s="64"/>
    </row>
    <row r="318" spans="2:16" ht="18" customHeight="1" x14ac:dyDescent="0.25">
      <c r="B318" s="57">
        <f t="shared" ref="B318:B321" si="250">IF(G318&gt;0,1,0)</f>
        <v>1</v>
      </c>
      <c r="C318" s="11" t="s">
        <v>542</v>
      </c>
      <c r="D318" s="12" t="s">
        <v>134</v>
      </c>
      <c r="E318" s="13" t="s">
        <v>18</v>
      </c>
      <c r="F318" s="29"/>
      <c r="G318" s="14">
        <f t="shared" ref="G318:G321" si="251">I318+K318+M318+O318</f>
        <v>70</v>
      </c>
      <c r="H318" s="15">
        <f t="shared" ref="H318:H321" si="252">G318*F318</f>
        <v>0</v>
      </c>
      <c r="I318" s="20">
        <v>70</v>
      </c>
      <c r="J318" s="21">
        <f t="shared" si="230"/>
        <v>0</v>
      </c>
      <c r="K318" s="20"/>
      <c r="L318" s="21">
        <f t="shared" si="231"/>
        <v>0</v>
      </c>
      <c r="M318" s="20"/>
      <c r="N318" s="21">
        <f t="shared" si="232"/>
        <v>0</v>
      </c>
      <c r="O318" s="20"/>
      <c r="P318" s="21">
        <f t="shared" ref="P318:P321" si="253">$F318*O318</f>
        <v>0</v>
      </c>
    </row>
    <row r="319" spans="2:16" ht="18" customHeight="1" x14ac:dyDescent="0.25">
      <c r="B319" s="57">
        <f t="shared" ref="B319" si="254">IF(G319&gt;0,1,0)</f>
        <v>1</v>
      </c>
      <c r="C319" s="11" t="s">
        <v>472</v>
      </c>
      <c r="D319" s="16" t="s">
        <v>135</v>
      </c>
      <c r="E319" s="13" t="s">
        <v>18</v>
      </c>
      <c r="F319" s="29"/>
      <c r="G319" s="14">
        <f t="shared" ref="G319" si="255">I319+K319+M319+O319</f>
        <v>17</v>
      </c>
      <c r="H319" s="15">
        <f t="shared" ref="H319" si="256">G319*F319</f>
        <v>0</v>
      </c>
      <c r="I319" s="20">
        <v>17</v>
      </c>
      <c r="J319" s="21">
        <f t="shared" ref="J319" si="257">$F319*I319</f>
        <v>0</v>
      </c>
      <c r="K319" s="20"/>
      <c r="L319" s="21">
        <f t="shared" ref="L319" si="258">$F319*K319</f>
        <v>0</v>
      </c>
      <c r="M319" s="20"/>
      <c r="N319" s="21">
        <f t="shared" ref="N319" si="259">$F319*M319</f>
        <v>0</v>
      </c>
      <c r="O319" s="20"/>
      <c r="P319" s="21">
        <f t="shared" ref="P319" si="260">$F319*O319</f>
        <v>0</v>
      </c>
    </row>
    <row r="320" spans="2:16" ht="18" hidden="1" customHeight="1" x14ac:dyDescent="0.25">
      <c r="B320" s="57">
        <f t="shared" ref="B320" si="261">IF(G320&gt;0,1,0)</f>
        <v>0</v>
      </c>
      <c r="C320" s="11" t="s">
        <v>282</v>
      </c>
      <c r="D320" s="16" t="s">
        <v>462</v>
      </c>
      <c r="E320" s="13" t="s">
        <v>18</v>
      </c>
      <c r="F320" s="29"/>
      <c r="G320" s="14">
        <f t="shared" ref="G320" si="262">I320+K320+M320+O320</f>
        <v>0</v>
      </c>
      <c r="H320" s="15">
        <f t="shared" ref="H320" si="263">G320*F320</f>
        <v>0</v>
      </c>
      <c r="I320" s="20"/>
      <c r="J320" s="21">
        <f t="shared" ref="J320" si="264">$F320*I320</f>
        <v>0</v>
      </c>
      <c r="K320" s="20"/>
      <c r="L320" s="21">
        <f t="shared" ref="L320" si="265">$F320*K320</f>
        <v>0</v>
      </c>
      <c r="M320" s="20"/>
      <c r="N320" s="21">
        <f t="shared" ref="N320" si="266">$F320*M320</f>
        <v>0</v>
      </c>
      <c r="O320" s="20"/>
      <c r="P320" s="21">
        <f t="shared" ref="P320" si="267">$F320*O320</f>
        <v>0</v>
      </c>
    </row>
    <row r="321" spans="2:16" ht="18" hidden="1" customHeight="1" x14ac:dyDescent="0.25">
      <c r="B321" s="57">
        <f t="shared" si="250"/>
        <v>0</v>
      </c>
      <c r="C321" s="11" t="s">
        <v>282</v>
      </c>
      <c r="D321" s="16" t="s">
        <v>461</v>
      </c>
      <c r="E321" s="13" t="s">
        <v>18</v>
      </c>
      <c r="F321" s="29"/>
      <c r="G321" s="14">
        <f t="shared" si="251"/>
        <v>0</v>
      </c>
      <c r="H321" s="15">
        <f t="shared" si="252"/>
        <v>0</v>
      </c>
      <c r="I321" s="20"/>
      <c r="J321" s="21">
        <f t="shared" si="230"/>
        <v>0</v>
      </c>
      <c r="K321" s="20"/>
      <c r="L321" s="21">
        <f t="shared" si="231"/>
        <v>0</v>
      </c>
      <c r="M321" s="20"/>
      <c r="N321" s="21">
        <f t="shared" si="232"/>
        <v>0</v>
      </c>
      <c r="O321" s="20"/>
      <c r="P321" s="21">
        <f t="shared" si="253"/>
        <v>0</v>
      </c>
    </row>
    <row r="322" spans="2:16" ht="22.5" customHeight="1" x14ac:dyDescent="0.25">
      <c r="B322" s="58">
        <f>IF(SUM(G323:G327)&gt;0,1,0)</f>
        <v>1</v>
      </c>
      <c r="C322" s="59"/>
      <c r="D322" s="60" t="s">
        <v>277</v>
      </c>
      <c r="E322" s="61"/>
      <c r="F322" s="62"/>
      <c r="G322" s="63"/>
      <c r="H322" s="64"/>
      <c r="I322" s="63"/>
      <c r="J322" s="64"/>
      <c r="K322" s="63"/>
      <c r="L322" s="64"/>
      <c r="M322" s="63"/>
      <c r="N322" s="64"/>
      <c r="O322" s="63"/>
      <c r="P322" s="64"/>
    </row>
    <row r="323" spans="2:16" ht="18" hidden="1" customHeight="1" x14ac:dyDescent="0.25">
      <c r="B323" s="57">
        <f t="shared" ref="B323:B327" si="268">IF(G323&gt;0,1,0)</f>
        <v>0</v>
      </c>
      <c r="C323" s="11" t="s">
        <v>282</v>
      </c>
      <c r="D323" s="12" t="s">
        <v>317</v>
      </c>
      <c r="E323" s="13" t="s">
        <v>19</v>
      </c>
      <c r="F323" s="29"/>
      <c r="G323" s="14">
        <f t="shared" ref="G323:G327" si="269">I323+K323+M323+O323</f>
        <v>0</v>
      </c>
      <c r="H323" s="15">
        <f t="shared" ref="H323:H327" si="270">G323*F323</f>
        <v>0</v>
      </c>
      <c r="I323" s="20"/>
      <c r="J323" s="21">
        <f t="shared" ref="J323:J327" si="271">$F323*I323</f>
        <v>0</v>
      </c>
      <c r="K323" s="20"/>
      <c r="L323" s="21">
        <f t="shared" ref="L323:L327" si="272">$F323*K323</f>
        <v>0</v>
      </c>
      <c r="M323" s="20"/>
      <c r="N323" s="21">
        <f t="shared" ref="N323:N327" si="273">$F323*M323</f>
        <v>0</v>
      </c>
      <c r="O323" s="20"/>
      <c r="P323" s="21">
        <f t="shared" ref="P323:P327" si="274">$F323*O323</f>
        <v>0</v>
      </c>
    </row>
    <row r="324" spans="2:16" ht="18" hidden="1" customHeight="1" x14ac:dyDescent="0.25">
      <c r="B324" s="57">
        <f t="shared" si="268"/>
        <v>0</v>
      </c>
      <c r="C324" s="11" t="s">
        <v>282</v>
      </c>
      <c r="D324" s="12" t="s">
        <v>318</v>
      </c>
      <c r="E324" s="13" t="s">
        <v>19</v>
      </c>
      <c r="F324" s="29"/>
      <c r="G324" s="14">
        <f t="shared" si="269"/>
        <v>0</v>
      </c>
      <c r="H324" s="15">
        <f t="shared" si="270"/>
        <v>0</v>
      </c>
      <c r="I324" s="20"/>
      <c r="J324" s="21">
        <f t="shared" si="271"/>
        <v>0</v>
      </c>
      <c r="K324" s="20"/>
      <c r="L324" s="21">
        <f t="shared" si="272"/>
        <v>0</v>
      </c>
      <c r="M324" s="20"/>
      <c r="N324" s="21">
        <f t="shared" si="273"/>
        <v>0</v>
      </c>
      <c r="O324" s="20"/>
      <c r="P324" s="21">
        <f t="shared" si="274"/>
        <v>0</v>
      </c>
    </row>
    <row r="325" spans="2:16" ht="18" customHeight="1" thickBot="1" x14ac:dyDescent="0.3">
      <c r="B325" s="57">
        <f t="shared" si="268"/>
        <v>1</v>
      </c>
      <c r="C325" s="11" t="s">
        <v>543</v>
      </c>
      <c r="D325" s="12" t="s">
        <v>319</v>
      </c>
      <c r="E325" s="13" t="s">
        <v>19</v>
      </c>
      <c r="F325" s="29"/>
      <c r="G325" s="14">
        <f t="shared" si="269"/>
        <v>650</v>
      </c>
      <c r="H325" s="15">
        <f t="shared" si="270"/>
        <v>0</v>
      </c>
      <c r="I325" s="20">
        <v>650</v>
      </c>
      <c r="J325" s="21">
        <f t="shared" si="271"/>
        <v>0</v>
      </c>
      <c r="K325" s="20"/>
      <c r="L325" s="21">
        <f t="shared" si="272"/>
        <v>0</v>
      </c>
      <c r="M325" s="20"/>
      <c r="N325" s="21">
        <f t="shared" si="273"/>
        <v>0</v>
      </c>
      <c r="O325" s="20"/>
      <c r="P325" s="21">
        <f t="shared" si="274"/>
        <v>0</v>
      </c>
    </row>
    <row r="326" spans="2:16" ht="18" hidden="1" customHeight="1" x14ac:dyDescent="0.3">
      <c r="B326" s="57">
        <f t="shared" ref="B326" si="275">IF(G326&gt;0,1,0)</f>
        <v>0</v>
      </c>
      <c r="C326" s="11" t="s">
        <v>282</v>
      </c>
      <c r="D326" s="12" t="s">
        <v>321</v>
      </c>
      <c r="E326" s="13" t="s">
        <v>19</v>
      </c>
      <c r="F326" s="29"/>
      <c r="G326" s="14">
        <f t="shared" si="269"/>
        <v>0</v>
      </c>
      <c r="H326" s="15">
        <f t="shared" si="270"/>
        <v>0</v>
      </c>
      <c r="I326" s="20"/>
      <c r="J326" s="21">
        <f t="shared" ref="J326" si="276">$F326*I326</f>
        <v>0</v>
      </c>
      <c r="K326" s="20"/>
      <c r="L326" s="21">
        <f t="shared" ref="L326" si="277">$F326*K326</f>
        <v>0</v>
      </c>
      <c r="M326" s="20"/>
      <c r="N326" s="21">
        <f t="shared" ref="N326" si="278">$F326*M326</f>
        <v>0</v>
      </c>
      <c r="O326" s="20"/>
      <c r="P326" s="21">
        <f t="shared" si="274"/>
        <v>0</v>
      </c>
    </row>
    <row r="327" spans="2:16" ht="18" hidden="1" customHeight="1" thickBot="1" x14ac:dyDescent="0.3">
      <c r="B327" s="57">
        <f t="shared" si="268"/>
        <v>0</v>
      </c>
      <c r="C327" s="40" t="s">
        <v>282</v>
      </c>
      <c r="D327" s="12" t="s">
        <v>320</v>
      </c>
      <c r="E327" s="41" t="s">
        <v>19</v>
      </c>
      <c r="F327" s="42"/>
      <c r="G327" s="14">
        <f t="shared" si="269"/>
        <v>0</v>
      </c>
      <c r="H327" s="15">
        <f t="shared" si="270"/>
        <v>0</v>
      </c>
      <c r="I327" s="43"/>
      <c r="J327" s="44">
        <f t="shared" si="271"/>
        <v>0</v>
      </c>
      <c r="K327" s="43"/>
      <c r="L327" s="44">
        <f t="shared" si="272"/>
        <v>0</v>
      </c>
      <c r="M327" s="43"/>
      <c r="N327" s="44">
        <f t="shared" si="273"/>
        <v>0</v>
      </c>
      <c r="O327" s="43"/>
      <c r="P327" s="44">
        <f t="shared" si="274"/>
        <v>0</v>
      </c>
    </row>
    <row r="328" spans="2:16" ht="18" customHeight="1" thickBot="1" x14ac:dyDescent="0.3">
      <c r="B328" s="58">
        <f>IF(SUM(G19:G327)&gt;0,1,0)</f>
        <v>1</v>
      </c>
      <c r="C328" s="45"/>
      <c r="D328" s="32" t="s">
        <v>253</v>
      </c>
      <c r="E328" s="33"/>
      <c r="F328" s="34"/>
      <c r="G328" s="46"/>
      <c r="H328" s="35">
        <f>SUM(H20:H327)</f>
        <v>0</v>
      </c>
      <c r="I328" s="127"/>
      <c r="J328" s="128">
        <f>SUM(J20:J327)</f>
        <v>0</v>
      </c>
      <c r="K328" s="127"/>
      <c r="L328" s="128">
        <f>SUM(L20:L327)</f>
        <v>0</v>
      </c>
      <c r="M328" s="127"/>
      <c r="N328" s="128">
        <f>SUM(N20:N327)</f>
        <v>0</v>
      </c>
      <c r="O328" s="127"/>
      <c r="P328" s="128">
        <f>SUM(P20:P327)</f>
        <v>0</v>
      </c>
    </row>
    <row r="329" spans="2:16" ht="18" customHeight="1" thickBot="1" x14ac:dyDescent="0.3">
      <c r="B329" s="58">
        <f>IF(SUM(G19:G327)&gt;0,1,0)</f>
        <v>1</v>
      </c>
      <c r="C329" s="36"/>
      <c r="D329" s="37"/>
      <c r="E329" s="38"/>
      <c r="F329" s="2"/>
      <c r="G329" s="38"/>
      <c r="H329" s="39"/>
      <c r="I329" s="38"/>
      <c r="J329" s="39"/>
      <c r="K329" s="38"/>
      <c r="L329" s="39"/>
      <c r="M329" s="38"/>
      <c r="N329" s="39"/>
      <c r="O329" s="38"/>
      <c r="P329" s="39"/>
    </row>
    <row r="330" spans="2:16" ht="21.75" hidden="1" customHeight="1" thickBot="1" x14ac:dyDescent="0.3">
      <c r="B330" s="58">
        <f>IF(SUM(G331:G527)&gt;0,1,0)</f>
        <v>0</v>
      </c>
      <c r="C330" s="51">
        <v>3</v>
      </c>
      <c r="D330" s="52" t="s">
        <v>199</v>
      </c>
      <c r="E330" s="7"/>
      <c r="F330" s="8"/>
      <c r="G330" s="9"/>
      <c r="H330" s="10"/>
      <c r="I330" s="9"/>
      <c r="J330" s="10"/>
      <c r="K330" s="9"/>
      <c r="L330" s="10"/>
      <c r="M330" s="9"/>
      <c r="N330" s="10"/>
      <c r="O330" s="9"/>
      <c r="P330" s="10"/>
    </row>
    <row r="331" spans="2:16" ht="28.5" hidden="1" customHeight="1" x14ac:dyDescent="0.3">
      <c r="B331" s="58">
        <f>IF(SUM(G332:G355)&gt;0,1,0)</f>
        <v>0</v>
      </c>
      <c r="C331" s="59"/>
      <c r="D331" s="60" t="s">
        <v>276</v>
      </c>
      <c r="E331" s="61"/>
      <c r="F331" s="62"/>
      <c r="G331" s="63"/>
      <c r="H331" s="64"/>
      <c r="I331" s="63"/>
      <c r="J331" s="64"/>
      <c r="K331" s="63"/>
      <c r="L331" s="64"/>
      <c r="M331" s="63"/>
      <c r="N331" s="64"/>
      <c r="O331" s="63"/>
      <c r="P331" s="64"/>
    </row>
    <row r="332" spans="2:16" ht="18" hidden="1" customHeight="1" x14ac:dyDescent="0.3">
      <c r="B332" s="58">
        <f>IF(SUM(G333:G336)&gt;0,1,0)</f>
        <v>0</v>
      </c>
      <c r="C332" s="11"/>
      <c r="D332" s="25" t="s">
        <v>25</v>
      </c>
      <c r="E332" s="13"/>
      <c r="F332" s="30"/>
      <c r="G332" s="20"/>
      <c r="H332" s="21"/>
      <c r="I332" s="20"/>
      <c r="J332" s="21"/>
      <c r="K332" s="20"/>
      <c r="L332" s="21"/>
      <c r="M332" s="20"/>
      <c r="N332" s="21"/>
      <c r="O332" s="20"/>
      <c r="P332" s="21"/>
    </row>
    <row r="333" spans="2:16" ht="18" hidden="1" customHeight="1" x14ac:dyDescent="0.3">
      <c r="B333" s="57">
        <f t="shared" ref="B333:B336" si="279">IF(G333&gt;0,1,0)</f>
        <v>0</v>
      </c>
      <c r="C333" s="11" t="s">
        <v>282</v>
      </c>
      <c r="D333" s="12" t="s">
        <v>20</v>
      </c>
      <c r="E333" s="13" t="s">
        <v>3</v>
      </c>
      <c r="F333" s="29"/>
      <c r="G333" s="14">
        <f t="shared" ref="G333:G336" si="280">I333+K333+M333+O333</f>
        <v>0</v>
      </c>
      <c r="H333" s="15">
        <f t="shared" ref="H333:H336" si="281">G333*F333</f>
        <v>0</v>
      </c>
      <c r="I333" s="20"/>
      <c r="J333" s="21">
        <f t="shared" ref="J333:J395" si="282">$F333*I333</f>
        <v>0</v>
      </c>
      <c r="K333" s="20"/>
      <c r="L333" s="21">
        <f t="shared" ref="L333:L395" si="283">$F333*K333</f>
        <v>0</v>
      </c>
      <c r="M333" s="20"/>
      <c r="N333" s="21">
        <f t="shared" ref="N333:N395" si="284">$F333*M333</f>
        <v>0</v>
      </c>
      <c r="O333" s="20"/>
      <c r="P333" s="21">
        <f t="shared" ref="P333:P336" si="285">$F333*O333</f>
        <v>0</v>
      </c>
    </row>
    <row r="334" spans="2:16" ht="18" hidden="1" customHeight="1" x14ac:dyDescent="0.3">
      <c r="B334" s="57">
        <f t="shared" si="279"/>
        <v>0</v>
      </c>
      <c r="C334" s="11" t="s">
        <v>282</v>
      </c>
      <c r="D334" s="12" t="s">
        <v>139</v>
      </c>
      <c r="E334" s="13" t="s">
        <v>140</v>
      </c>
      <c r="F334" s="29"/>
      <c r="G334" s="14">
        <f t="shared" si="280"/>
        <v>0</v>
      </c>
      <c r="H334" s="15">
        <f t="shared" si="281"/>
        <v>0</v>
      </c>
      <c r="I334" s="20"/>
      <c r="J334" s="21">
        <f t="shared" si="282"/>
        <v>0</v>
      </c>
      <c r="K334" s="20"/>
      <c r="L334" s="21">
        <f t="shared" si="283"/>
        <v>0</v>
      </c>
      <c r="M334" s="20"/>
      <c r="N334" s="21">
        <f t="shared" si="284"/>
        <v>0</v>
      </c>
      <c r="O334" s="20"/>
      <c r="P334" s="21">
        <f t="shared" si="285"/>
        <v>0</v>
      </c>
    </row>
    <row r="335" spans="2:16" ht="30.75" hidden="1" customHeight="1" x14ac:dyDescent="0.3">
      <c r="B335" s="57">
        <f t="shared" si="279"/>
        <v>0</v>
      </c>
      <c r="C335" s="11" t="s">
        <v>282</v>
      </c>
      <c r="D335" s="16" t="s">
        <v>138</v>
      </c>
      <c r="E335" s="13" t="s">
        <v>3</v>
      </c>
      <c r="F335" s="29"/>
      <c r="G335" s="14">
        <f t="shared" si="280"/>
        <v>0</v>
      </c>
      <c r="H335" s="15">
        <f t="shared" si="281"/>
        <v>0</v>
      </c>
      <c r="I335" s="20"/>
      <c r="J335" s="21">
        <f t="shared" si="282"/>
        <v>0</v>
      </c>
      <c r="K335" s="20"/>
      <c r="L335" s="21">
        <f t="shared" si="283"/>
        <v>0</v>
      </c>
      <c r="M335" s="20"/>
      <c r="N335" s="21">
        <f t="shared" si="284"/>
        <v>0</v>
      </c>
      <c r="O335" s="20"/>
      <c r="P335" s="21">
        <f t="shared" si="285"/>
        <v>0</v>
      </c>
    </row>
    <row r="336" spans="2:16" ht="18" hidden="1" customHeight="1" x14ac:dyDescent="0.3">
      <c r="B336" s="57">
        <f t="shared" si="279"/>
        <v>0</v>
      </c>
      <c r="C336" s="11" t="s">
        <v>282</v>
      </c>
      <c r="D336" s="12" t="s">
        <v>24</v>
      </c>
      <c r="E336" s="13" t="s">
        <v>19</v>
      </c>
      <c r="F336" s="29"/>
      <c r="G336" s="14">
        <f t="shared" si="280"/>
        <v>0</v>
      </c>
      <c r="H336" s="15">
        <f t="shared" si="281"/>
        <v>0</v>
      </c>
      <c r="I336" s="20"/>
      <c r="J336" s="21">
        <f t="shared" si="282"/>
        <v>0</v>
      </c>
      <c r="K336" s="20"/>
      <c r="L336" s="21">
        <f t="shared" si="283"/>
        <v>0</v>
      </c>
      <c r="M336" s="20"/>
      <c r="N336" s="21">
        <f t="shared" si="284"/>
        <v>0</v>
      </c>
      <c r="O336" s="20"/>
      <c r="P336" s="21">
        <f t="shared" si="285"/>
        <v>0</v>
      </c>
    </row>
    <row r="337" spans="2:16" ht="18" hidden="1" customHeight="1" x14ac:dyDescent="0.3">
      <c r="B337" s="58">
        <f>IF(SUM(G338)&gt;0,1,0)</f>
        <v>0</v>
      </c>
      <c r="C337" s="11"/>
      <c r="D337" s="25" t="s">
        <v>141</v>
      </c>
      <c r="E337" s="13"/>
      <c r="F337" s="30"/>
      <c r="G337" s="20"/>
      <c r="H337" s="21"/>
      <c r="I337" s="20"/>
      <c r="J337" s="21"/>
      <c r="K337" s="20"/>
      <c r="L337" s="21"/>
      <c r="M337" s="20"/>
      <c r="N337" s="21"/>
      <c r="O337" s="20"/>
      <c r="P337" s="21"/>
    </row>
    <row r="338" spans="2:16" ht="18" hidden="1" customHeight="1" x14ac:dyDescent="0.3">
      <c r="B338" s="57">
        <f t="shared" ref="B338" si="286">IF(G338&gt;0,1,0)</f>
        <v>0</v>
      </c>
      <c r="C338" s="11" t="s">
        <v>282</v>
      </c>
      <c r="D338" s="16" t="s">
        <v>142</v>
      </c>
      <c r="E338" s="13" t="s">
        <v>3</v>
      </c>
      <c r="F338" s="29"/>
      <c r="G338" s="14">
        <f>I338+K338+M338+O338</f>
        <v>0</v>
      </c>
      <c r="H338" s="15">
        <f>G338*F338</f>
        <v>0</v>
      </c>
      <c r="I338" s="20"/>
      <c r="J338" s="21">
        <f t="shared" si="282"/>
        <v>0</v>
      </c>
      <c r="K338" s="20"/>
      <c r="L338" s="21">
        <f t="shared" si="283"/>
        <v>0</v>
      </c>
      <c r="M338" s="20"/>
      <c r="N338" s="21">
        <f t="shared" si="284"/>
        <v>0</v>
      </c>
      <c r="O338" s="20"/>
      <c r="P338" s="21">
        <f t="shared" ref="P338" si="287">$F338*O338</f>
        <v>0</v>
      </c>
    </row>
    <row r="339" spans="2:16" ht="18" hidden="1" customHeight="1" x14ac:dyDescent="0.3">
      <c r="B339" s="58">
        <f>IF(SUM(G340:G355)&gt;0,1,0)</f>
        <v>0</v>
      </c>
      <c r="C339" s="11"/>
      <c r="D339" s="25" t="s">
        <v>26</v>
      </c>
      <c r="E339" s="13"/>
      <c r="F339" s="30"/>
      <c r="G339" s="20"/>
      <c r="H339" s="21"/>
      <c r="I339" s="20"/>
      <c r="J339" s="21"/>
      <c r="K339" s="20"/>
      <c r="L339" s="21"/>
      <c r="M339" s="20"/>
      <c r="N339" s="21"/>
      <c r="O339" s="20"/>
      <c r="P339" s="21"/>
    </row>
    <row r="340" spans="2:16" ht="18" hidden="1" customHeight="1" x14ac:dyDescent="0.3">
      <c r="B340" s="58">
        <f>IF(SUM(G341:G347)&gt;0,1,0)</f>
        <v>0</v>
      </c>
      <c r="C340" s="11" t="s">
        <v>282</v>
      </c>
      <c r="D340" s="27" t="s">
        <v>27</v>
      </c>
      <c r="E340" s="13"/>
      <c r="F340" s="30"/>
      <c r="G340" s="20"/>
      <c r="H340" s="21"/>
      <c r="I340" s="20"/>
      <c r="J340" s="21"/>
      <c r="K340" s="20"/>
      <c r="L340" s="21"/>
      <c r="M340" s="20"/>
      <c r="N340" s="21"/>
      <c r="O340" s="20"/>
      <c r="P340" s="21"/>
    </row>
    <row r="341" spans="2:16" ht="18" hidden="1" customHeight="1" x14ac:dyDescent="0.3">
      <c r="B341" s="57">
        <f t="shared" ref="B341:B347" si="288">IF(G341&gt;0,1,0)</f>
        <v>0</v>
      </c>
      <c r="C341" s="11"/>
      <c r="D341" s="16" t="s">
        <v>29</v>
      </c>
      <c r="E341" s="13" t="s">
        <v>3</v>
      </c>
      <c r="F341" s="29"/>
      <c r="G341" s="14">
        <f t="shared" ref="G341:G347" si="289">I341+K341+M341+O341</f>
        <v>0</v>
      </c>
      <c r="H341" s="15">
        <f t="shared" ref="H341:H347" si="290">G341*F341</f>
        <v>0</v>
      </c>
      <c r="I341" s="20"/>
      <c r="J341" s="21">
        <f t="shared" si="282"/>
        <v>0</v>
      </c>
      <c r="K341" s="20"/>
      <c r="L341" s="21">
        <f t="shared" si="283"/>
        <v>0</v>
      </c>
      <c r="M341" s="20"/>
      <c r="N341" s="21">
        <f t="shared" si="284"/>
        <v>0</v>
      </c>
      <c r="O341" s="20"/>
      <c r="P341" s="21">
        <f t="shared" ref="P341:P347" si="291">$F341*O341</f>
        <v>0</v>
      </c>
    </row>
    <row r="342" spans="2:16" ht="18" hidden="1" customHeight="1" x14ac:dyDescent="0.3">
      <c r="B342" s="57">
        <f t="shared" si="288"/>
        <v>0</v>
      </c>
      <c r="C342" s="11"/>
      <c r="D342" s="16" t="s">
        <v>30</v>
      </c>
      <c r="E342" s="13" t="s">
        <v>3</v>
      </c>
      <c r="F342" s="29"/>
      <c r="G342" s="14">
        <f t="shared" si="289"/>
        <v>0</v>
      </c>
      <c r="H342" s="15">
        <f t="shared" si="290"/>
        <v>0</v>
      </c>
      <c r="I342" s="20"/>
      <c r="J342" s="21">
        <f t="shared" si="282"/>
        <v>0</v>
      </c>
      <c r="K342" s="20"/>
      <c r="L342" s="21">
        <f t="shared" si="283"/>
        <v>0</v>
      </c>
      <c r="M342" s="20"/>
      <c r="N342" s="21">
        <f t="shared" si="284"/>
        <v>0</v>
      </c>
      <c r="O342" s="20"/>
      <c r="P342" s="21">
        <f t="shared" si="291"/>
        <v>0</v>
      </c>
    </row>
    <row r="343" spans="2:16" ht="18" hidden="1" customHeight="1" x14ac:dyDescent="0.3">
      <c r="B343" s="57">
        <f t="shared" si="288"/>
        <v>0</v>
      </c>
      <c r="C343" s="11"/>
      <c r="D343" s="16" t="s">
        <v>31</v>
      </c>
      <c r="E343" s="13" t="s">
        <v>3</v>
      </c>
      <c r="F343" s="29"/>
      <c r="G343" s="14">
        <f t="shared" si="289"/>
        <v>0</v>
      </c>
      <c r="H343" s="15">
        <f t="shared" si="290"/>
        <v>0</v>
      </c>
      <c r="I343" s="20"/>
      <c r="J343" s="21">
        <f t="shared" si="282"/>
        <v>0</v>
      </c>
      <c r="K343" s="20"/>
      <c r="L343" s="21">
        <f t="shared" si="283"/>
        <v>0</v>
      </c>
      <c r="M343" s="20"/>
      <c r="N343" s="21">
        <f t="shared" si="284"/>
        <v>0</v>
      </c>
      <c r="O343" s="20"/>
      <c r="P343" s="21">
        <f t="shared" si="291"/>
        <v>0</v>
      </c>
    </row>
    <row r="344" spans="2:16" ht="18" hidden="1" customHeight="1" x14ac:dyDescent="0.3">
      <c r="B344" s="57">
        <f t="shared" si="288"/>
        <v>0</v>
      </c>
      <c r="C344" s="11"/>
      <c r="D344" s="16" t="s">
        <v>32</v>
      </c>
      <c r="E344" s="13" t="s">
        <v>3</v>
      </c>
      <c r="F344" s="29"/>
      <c r="G344" s="14">
        <f t="shared" si="289"/>
        <v>0</v>
      </c>
      <c r="H344" s="15">
        <f t="shared" si="290"/>
        <v>0</v>
      </c>
      <c r="I344" s="20"/>
      <c r="J344" s="21">
        <f t="shared" si="282"/>
        <v>0</v>
      </c>
      <c r="K344" s="20"/>
      <c r="L344" s="21">
        <f t="shared" si="283"/>
        <v>0</v>
      </c>
      <c r="M344" s="20"/>
      <c r="N344" s="21">
        <f t="shared" si="284"/>
        <v>0</v>
      </c>
      <c r="O344" s="20"/>
      <c r="P344" s="21">
        <f t="shared" si="291"/>
        <v>0</v>
      </c>
    </row>
    <row r="345" spans="2:16" ht="18" hidden="1" customHeight="1" x14ac:dyDescent="0.3">
      <c r="B345" s="57">
        <f t="shared" si="288"/>
        <v>0</v>
      </c>
      <c r="C345" s="11"/>
      <c r="D345" s="16" t="s">
        <v>33</v>
      </c>
      <c r="E345" s="13" t="s">
        <v>3</v>
      </c>
      <c r="F345" s="29"/>
      <c r="G345" s="14">
        <f t="shared" si="289"/>
        <v>0</v>
      </c>
      <c r="H345" s="15">
        <f t="shared" si="290"/>
        <v>0</v>
      </c>
      <c r="I345" s="20"/>
      <c r="J345" s="21">
        <f t="shared" si="282"/>
        <v>0</v>
      </c>
      <c r="K345" s="20"/>
      <c r="L345" s="21">
        <f t="shared" si="283"/>
        <v>0</v>
      </c>
      <c r="M345" s="20"/>
      <c r="N345" s="21">
        <f t="shared" si="284"/>
        <v>0</v>
      </c>
      <c r="O345" s="20"/>
      <c r="P345" s="21">
        <f t="shared" si="291"/>
        <v>0</v>
      </c>
    </row>
    <row r="346" spans="2:16" ht="18" hidden="1" customHeight="1" x14ac:dyDescent="0.3">
      <c r="B346" s="57">
        <f t="shared" si="288"/>
        <v>0</v>
      </c>
      <c r="C346" s="11"/>
      <c r="D346" s="16" t="s">
        <v>34</v>
      </c>
      <c r="E346" s="13" t="s">
        <v>3</v>
      </c>
      <c r="F346" s="29"/>
      <c r="G346" s="14">
        <f t="shared" si="289"/>
        <v>0</v>
      </c>
      <c r="H346" s="15">
        <f t="shared" si="290"/>
        <v>0</v>
      </c>
      <c r="I346" s="20"/>
      <c r="J346" s="21">
        <f t="shared" si="282"/>
        <v>0</v>
      </c>
      <c r="K346" s="20"/>
      <c r="L346" s="21">
        <f t="shared" si="283"/>
        <v>0</v>
      </c>
      <c r="M346" s="20"/>
      <c r="N346" s="21">
        <f t="shared" si="284"/>
        <v>0</v>
      </c>
      <c r="O346" s="20"/>
      <c r="P346" s="21">
        <f t="shared" si="291"/>
        <v>0</v>
      </c>
    </row>
    <row r="347" spans="2:16" ht="18" hidden="1" customHeight="1" x14ac:dyDescent="0.3">
      <c r="B347" s="57">
        <f t="shared" si="288"/>
        <v>0</v>
      </c>
      <c r="C347" s="11"/>
      <c r="D347" s="16" t="s">
        <v>35</v>
      </c>
      <c r="E347" s="13" t="s">
        <v>3</v>
      </c>
      <c r="F347" s="29"/>
      <c r="G347" s="14">
        <f t="shared" si="289"/>
        <v>0</v>
      </c>
      <c r="H347" s="15">
        <f t="shared" si="290"/>
        <v>0</v>
      </c>
      <c r="I347" s="20"/>
      <c r="J347" s="21">
        <f t="shared" si="282"/>
        <v>0</v>
      </c>
      <c r="K347" s="20"/>
      <c r="L347" s="21">
        <f t="shared" si="283"/>
        <v>0</v>
      </c>
      <c r="M347" s="20"/>
      <c r="N347" s="21">
        <f t="shared" si="284"/>
        <v>0</v>
      </c>
      <c r="O347" s="20"/>
      <c r="P347" s="21">
        <f t="shared" si="291"/>
        <v>0</v>
      </c>
    </row>
    <row r="348" spans="2:16" ht="18" hidden="1" customHeight="1" x14ac:dyDescent="0.3">
      <c r="B348" s="58">
        <f>IF(SUM(G349:G355)&gt;0,1,0)</f>
        <v>0</v>
      </c>
      <c r="C348" s="11" t="s">
        <v>282</v>
      </c>
      <c r="D348" s="27" t="s">
        <v>36</v>
      </c>
      <c r="E348" s="13"/>
      <c r="F348" s="30"/>
      <c r="G348" s="20"/>
      <c r="H348" s="21"/>
      <c r="I348" s="20"/>
      <c r="J348" s="21"/>
      <c r="K348" s="20"/>
      <c r="L348" s="21"/>
      <c r="M348" s="20"/>
      <c r="N348" s="21"/>
      <c r="O348" s="20"/>
      <c r="P348" s="21"/>
    </row>
    <row r="349" spans="2:16" ht="18" hidden="1" customHeight="1" x14ac:dyDescent="0.3">
      <c r="B349" s="57">
        <f t="shared" ref="B349:B355" si="292">IF(G349&gt;0,1,0)</f>
        <v>0</v>
      </c>
      <c r="C349" s="11"/>
      <c r="D349" s="16" t="s">
        <v>29</v>
      </c>
      <c r="E349" s="13" t="s">
        <v>3</v>
      </c>
      <c r="F349" s="29"/>
      <c r="G349" s="14">
        <f t="shared" ref="G349:G355" si="293">I349+K349+M349+O349</f>
        <v>0</v>
      </c>
      <c r="H349" s="15">
        <f t="shared" ref="H349:H355" si="294">G349*F349</f>
        <v>0</v>
      </c>
      <c r="I349" s="20"/>
      <c r="J349" s="21">
        <f t="shared" si="282"/>
        <v>0</v>
      </c>
      <c r="K349" s="20"/>
      <c r="L349" s="21">
        <f t="shared" si="283"/>
        <v>0</v>
      </c>
      <c r="M349" s="20"/>
      <c r="N349" s="21">
        <f t="shared" si="284"/>
        <v>0</v>
      </c>
      <c r="O349" s="20"/>
      <c r="P349" s="21">
        <f t="shared" ref="P349:P355" si="295">$F349*O349</f>
        <v>0</v>
      </c>
    </row>
    <row r="350" spans="2:16" ht="18" hidden="1" customHeight="1" x14ac:dyDescent="0.3">
      <c r="B350" s="57">
        <f t="shared" si="292"/>
        <v>0</v>
      </c>
      <c r="C350" s="11"/>
      <c r="D350" s="16" t="s">
        <v>30</v>
      </c>
      <c r="E350" s="13" t="s">
        <v>3</v>
      </c>
      <c r="F350" s="29"/>
      <c r="G350" s="14">
        <f t="shared" si="293"/>
        <v>0</v>
      </c>
      <c r="H350" s="15">
        <f t="shared" si="294"/>
        <v>0</v>
      </c>
      <c r="I350" s="20"/>
      <c r="J350" s="21">
        <f t="shared" si="282"/>
        <v>0</v>
      </c>
      <c r="K350" s="20"/>
      <c r="L350" s="21">
        <f t="shared" si="283"/>
        <v>0</v>
      </c>
      <c r="M350" s="20"/>
      <c r="N350" s="21">
        <f t="shared" si="284"/>
        <v>0</v>
      </c>
      <c r="O350" s="20"/>
      <c r="P350" s="21">
        <f t="shared" si="295"/>
        <v>0</v>
      </c>
    </row>
    <row r="351" spans="2:16" ht="18" hidden="1" customHeight="1" x14ac:dyDescent="0.3">
      <c r="B351" s="57">
        <f t="shared" si="292"/>
        <v>0</v>
      </c>
      <c r="C351" s="11"/>
      <c r="D351" s="16" t="s">
        <v>31</v>
      </c>
      <c r="E351" s="13" t="s">
        <v>3</v>
      </c>
      <c r="F351" s="29"/>
      <c r="G351" s="14">
        <f t="shared" si="293"/>
        <v>0</v>
      </c>
      <c r="H351" s="15">
        <f t="shared" si="294"/>
        <v>0</v>
      </c>
      <c r="I351" s="20"/>
      <c r="J351" s="21">
        <f t="shared" si="282"/>
        <v>0</v>
      </c>
      <c r="K351" s="20"/>
      <c r="L351" s="21">
        <f t="shared" si="283"/>
        <v>0</v>
      </c>
      <c r="M351" s="20"/>
      <c r="N351" s="21">
        <f t="shared" si="284"/>
        <v>0</v>
      </c>
      <c r="O351" s="20"/>
      <c r="P351" s="21">
        <f t="shared" si="295"/>
        <v>0</v>
      </c>
    </row>
    <row r="352" spans="2:16" ht="18" hidden="1" customHeight="1" x14ac:dyDescent="0.3">
      <c r="B352" s="57">
        <f t="shared" si="292"/>
        <v>0</v>
      </c>
      <c r="C352" s="11"/>
      <c r="D352" s="16" t="s">
        <v>32</v>
      </c>
      <c r="E352" s="13" t="s">
        <v>3</v>
      </c>
      <c r="F352" s="29"/>
      <c r="G352" s="14">
        <f t="shared" si="293"/>
        <v>0</v>
      </c>
      <c r="H352" s="15">
        <f t="shared" si="294"/>
        <v>0</v>
      </c>
      <c r="I352" s="20"/>
      <c r="J352" s="21">
        <f t="shared" si="282"/>
        <v>0</v>
      </c>
      <c r="K352" s="20"/>
      <c r="L352" s="21">
        <f t="shared" si="283"/>
        <v>0</v>
      </c>
      <c r="M352" s="20"/>
      <c r="N352" s="21">
        <f t="shared" si="284"/>
        <v>0</v>
      </c>
      <c r="O352" s="20"/>
      <c r="P352" s="21">
        <f t="shared" si="295"/>
        <v>0</v>
      </c>
    </row>
    <row r="353" spans="2:16" ht="18" hidden="1" customHeight="1" x14ac:dyDescent="0.3">
      <c r="B353" s="57">
        <f t="shared" si="292"/>
        <v>0</v>
      </c>
      <c r="C353" s="11"/>
      <c r="D353" s="16" t="s">
        <v>33</v>
      </c>
      <c r="E353" s="13" t="s">
        <v>3</v>
      </c>
      <c r="F353" s="29"/>
      <c r="G353" s="14">
        <f t="shared" si="293"/>
        <v>0</v>
      </c>
      <c r="H353" s="15">
        <f t="shared" si="294"/>
        <v>0</v>
      </c>
      <c r="I353" s="20"/>
      <c r="J353" s="21">
        <f t="shared" si="282"/>
        <v>0</v>
      </c>
      <c r="K353" s="20"/>
      <c r="L353" s="21">
        <f t="shared" si="283"/>
        <v>0</v>
      </c>
      <c r="M353" s="20"/>
      <c r="N353" s="21">
        <f t="shared" si="284"/>
        <v>0</v>
      </c>
      <c r="O353" s="20"/>
      <c r="P353" s="21">
        <f t="shared" si="295"/>
        <v>0</v>
      </c>
    </row>
    <row r="354" spans="2:16" ht="18" hidden="1" customHeight="1" x14ac:dyDescent="0.3">
      <c r="B354" s="57">
        <f t="shared" si="292"/>
        <v>0</v>
      </c>
      <c r="C354" s="11"/>
      <c r="D354" s="16" t="s">
        <v>34</v>
      </c>
      <c r="E354" s="13" t="s">
        <v>3</v>
      </c>
      <c r="F354" s="29"/>
      <c r="G354" s="14">
        <f t="shared" si="293"/>
        <v>0</v>
      </c>
      <c r="H354" s="15">
        <f t="shared" si="294"/>
        <v>0</v>
      </c>
      <c r="I354" s="20"/>
      <c r="J354" s="21">
        <f t="shared" si="282"/>
        <v>0</v>
      </c>
      <c r="K354" s="20"/>
      <c r="L354" s="21">
        <f t="shared" si="283"/>
        <v>0</v>
      </c>
      <c r="M354" s="20"/>
      <c r="N354" s="21">
        <f t="shared" si="284"/>
        <v>0</v>
      </c>
      <c r="O354" s="20"/>
      <c r="P354" s="21">
        <f t="shared" si="295"/>
        <v>0</v>
      </c>
    </row>
    <row r="355" spans="2:16" ht="18" hidden="1" customHeight="1" x14ac:dyDescent="0.3">
      <c r="B355" s="57">
        <f t="shared" si="292"/>
        <v>0</v>
      </c>
      <c r="C355" s="11"/>
      <c r="D355" s="16" t="s">
        <v>35</v>
      </c>
      <c r="E355" s="13" t="s">
        <v>3</v>
      </c>
      <c r="F355" s="29"/>
      <c r="G355" s="14">
        <f t="shared" si="293"/>
        <v>0</v>
      </c>
      <c r="H355" s="15">
        <f t="shared" si="294"/>
        <v>0</v>
      </c>
      <c r="I355" s="20"/>
      <c r="J355" s="21">
        <f t="shared" si="282"/>
        <v>0</v>
      </c>
      <c r="K355" s="20"/>
      <c r="L355" s="21">
        <f t="shared" si="283"/>
        <v>0</v>
      </c>
      <c r="M355" s="20"/>
      <c r="N355" s="21">
        <f t="shared" si="284"/>
        <v>0</v>
      </c>
      <c r="O355" s="20"/>
      <c r="P355" s="21">
        <f t="shared" si="295"/>
        <v>0</v>
      </c>
    </row>
    <row r="356" spans="2:16" ht="30" hidden="1" customHeight="1" x14ac:dyDescent="0.3">
      <c r="B356" s="58">
        <f>IF(SUM(G357:G442)&gt;0,1,0)</f>
        <v>0</v>
      </c>
      <c r="C356" s="59"/>
      <c r="D356" s="60" t="s">
        <v>288</v>
      </c>
      <c r="E356" s="61"/>
      <c r="F356" s="62"/>
      <c r="G356" s="63"/>
      <c r="H356" s="64"/>
      <c r="I356" s="63"/>
      <c r="J356" s="64"/>
      <c r="K356" s="63"/>
      <c r="L356" s="64"/>
      <c r="M356" s="63"/>
      <c r="N356" s="64"/>
      <c r="O356" s="63"/>
      <c r="P356" s="64"/>
    </row>
    <row r="357" spans="2:16" ht="18" hidden="1" customHeight="1" x14ac:dyDescent="0.3">
      <c r="B357" s="58">
        <f>IF(SUM(G358:G363)&gt;0,1,0)</f>
        <v>0</v>
      </c>
      <c r="C357" s="11" t="s">
        <v>282</v>
      </c>
      <c r="D357" s="26" t="s">
        <v>148</v>
      </c>
      <c r="E357" s="13"/>
      <c r="F357" s="30"/>
      <c r="G357" s="20"/>
      <c r="H357" s="21"/>
      <c r="I357" s="20"/>
      <c r="J357" s="21"/>
      <c r="K357" s="20"/>
      <c r="L357" s="21"/>
      <c r="M357" s="20"/>
      <c r="N357" s="21"/>
      <c r="O357" s="20"/>
      <c r="P357" s="21"/>
    </row>
    <row r="358" spans="2:16" ht="18" hidden="1" customHeight="1" x14ac:dyDescent="0.3">
      <c r="B358" s="57">
        <f t="shared" ref="B358:B363" si="296">IF(G358&gt;0,1,0)</f>
        <v>0</v>
      </c>
      <c r="C358" s="11"/>
      <c r="D358" s="16" t="s">
        <v>143</v>
      </c>
      <c r="E358" s="13" t="s">
        <v>3</v>
      </c>
      <c r="F358" s="29"/>
      <c r="G358" s="14">
        <f t="shared" ref="G358:G363" si="297">I358+K358+M358+O358</f>
        <v>0</v>
      </c>
      <c r="H358" s="15">
        <f t="shared" ref="H358:H363" si="298">G358*F358</f>
        <v>0</v>
      </c>
      <c r="I358" s="20"/>
      <c r="J358" s="21">
        <f t="shared" si="282"/>
        <v>0</v>
      </c>
      <c r="K358" s="20"/>
      <c r="L358" s="21">
        <f t="shared" si="283"/>
        <v>0</v>
      </c>
      <c r="M358" s="20"/>
      <c r="N358" s="21">
        <f t="shared" si="284"/>
        <v>0</v>
      </c>
      <c r="O358" s="20"/>
      <c r="P358" s="21">
        <f t="shared" ref="P358:P363" si="299">$F358*O358</f>
        <v>0</v>
      </c>
    </row>
    <row r="359" spans="2:16" ht="18" hidden="1" customHeight="1" x14ac:dyDescent="0.3">
      <c r="B359" s="57">
        <f t="shared" si="296"/>
        <v>0</v>
      </c>
      <c r="C359" s="11"/>
      <c r="D359" s="16" t="s">
        <v>30</v>
      </c>
      <c r="E359" s="13" t="s">
        <v>3</v>
      </c>
      <c r="F359" s="29"/>
      <c r="G359" s="14">
        <f t="shared" si="297"/>
        <v>0</v>
      </c>
      <c r="H359" s="15">
        <f t="shared" si="298"/>
        <v>0</v>
      </c>
      <c r="I359" s="20"/>
      <c r="J359" s="21">
        <f t="shared" si="282"/>
        <v>0</v>
      </c>
      <c r="K359" s="20"/>
      <c r="L359" s="21">
        <f t="shared" si="283"/>
        <v>0</v>
      </c>
      <c r="M359" s="20"/>
      <c r="N359" s="21">
        <f t="shared" si="284"/>
        <v>0</v>
      </c>
      <c r="O359" s="20"/>
      <c r="P359" s="21">
        <f t="shared" si="299"/>
        <v>0</v>
      </c>
    </row>
    <row r="360" spans="2:16" ht="18" hidden="1" customHeight="1" x14ac:dyDescent="0.3">
      <c r="B360" s="57">
        <f t="shared" si="296"/>
        <v>0</v>
      </c>
      <c r="C360" s="11"/>
      <c r="D360" s="16" t="s">
        <v>31</v>
      </c>
      <c r="E360" s="13" t="s">
        <v>3</v>
      </c>
      <c r="F360" s="29"/>
      <c r="G360" s="14">
        <f t="shared" si="297"/>
        <v>0</v>
      </c>
      <c r="H360" s="15">
        <f t="shared" si="298"/>
        <v>0</v>
      </c>
      <c r="I360" s="20"/>
      <c r="J360" s="21">
        <f t="shared" si="282"/>
        <v>0</v>
      </c>
      <c r="K360" s="20"/>
      <c r="L360" s="21">
        <f t="shared" si="283"/>
        <v>0</v>
      </c>
      <c r="M360" s="20"/>
      <c r="N360" s="21">
        <f t="shared" si="284"/>
        <v>0</v>
      </c>
      <c r="O360" s="20"/>
      <c r="P360" s="21">
        <f t="shared" si="299"/>
        <v>0</v>
      </c>
    </row>
    <row r="361" spans="2:16" ht="18" hidden="1" customHeight="1" x14ac:dyDescent="0.3">
      <c r="B361" s="57">
        <f t="shared" si="296"/>
        <v>0</v>
      </c>
      <c r="C361" s="11"/>
      <c r="D361" s="16" t="s">
        <v>144</v>
      </c>
      <c r="E361" s="13" t="s">
        <v>3</v>
      </c>
      <c r="F361" s="29"/>
      <c r="G361" s="14">
        <f t="shared" si="297"/>
        <v>0</v>
      </c>
      <c r="H361" s="15">
        <f t="shared" si="298"/>
        <v>0</v>
      </c>
      <c r="I361" s="20"/>
      <c r="J361" s="21">
        <f t="shared" si="282"/>
        <v>0</v>
      </c>
      <c r="K361" s="20"/>
      <c r="L361" s="21">
        <f t="shared" si="283"/>
        <v>0</v>
      </c>
      <c r="M361" s="20"/>
      <c r="N361" s="21">
        <f t="shared" si="284"/>
        <v>0</v>
      </c>
      <c r="O361" s="20"/>
      <c r="P361" s="21">
        <f t="shared" si="299"/>
        <v>0</v>
      </c>
    </row>
    <row r="362" spans="2:16" ht="18" hidden="1" customHeight="1" x14ac:dyDescent="0.3">
      <c r="B362" s="57">
        <f t="shared" si="296"/>
        <v>0</v>
      </c>
      <c r="C362" s="11"/>
      <c r="D362" s="16" t="s">
        <v>33</v>
      </c>
      <c r="E362" s="13" t="s">
        <v>3</v>
      </c>
      <c r="F362" s="29"/>
      <c r="G362" s="14">
        <f t="shared" si="297"/>
        <v>0</v>
      </c>
      <c r="H362" s="15">
        <f t="shared" si="298"/>
        <v>0</v>
      </c>
      <c r="I362" s="20"/>
      <c r="J362" s="21">
        <f t="shared" si="282"/>
        <v>0</v>
      </c>
      <c r="K362" s="20"/>
      <c r="L362" s="21">
        <f t="shared" si="283"/>
        <v>0</v>
      </c>
      <c r="M362" s="20"/>
      <c r="N362" s="21">
        <f t="shared" si="284"/>
        <v>0</v>
      </c>
      <c r="O362" s="20"/>
      <c r="P362" s="21">
        <f t="shared" si="299"/>
        <v>0</v>
      </c>
    </row>
    <row r="363" spans="2:16" ht="18" hidden="1" customHeight="1" x14ac:dyDescent="0.3">
      <c r="B363" s="57">
        <f t="shared" si="296"/>
        <v>0</v>
      </c>
      <c r="C363" s="11"/>
      <c r="D363" s="16" t="s">
        <v>34</v>
      </c>
      <c r="E363" s="13" t="s">
        <v>3</v>
      </c>
      <c r="F363" s="29"/>
      <c r="G363" s="14">
        <f t="shared" si="297"/>
        <v>0</v>
      </c>
      <c r="H363" s="15">
        <f t="shared" si="298"/>
        <v>0</v>
      </c>
      <c r="I363" s="20"/>
      <c r="J363" s="21">
        <f t="shared" si="282"/>
        <v>0</v>
      </c>
      <c r="K363" s="20"/>
      <c r="L363" s="21">
        <f t="shared" si="283"/>
        <v>0</v>
      </c>
      <c r="M363" s="20"/>
      <c r="N363" s="21">
        <f t="shared" si="284"/>
        <v>0</v>
      </c>
      <c r="O363" s="20"/>
      <c r="P363" s="21">
        <f t="shared" si="299"/>
        <v>0</v>
      </c>
    </row>
    <row r="364" spans="2:16" ht="27.75" hidden="1" customHeight="1" x14ac:dyDescent="0.3">
      <c r="B364" s="58">
        <f>IF(SUM(G365:G370)&gt;0,1,0)</f>
        <v>0</v>
      </c>
      <c r="C364" s="11" t="s">
        <v>282</v>
      </c>
      <c r="D364" s="26" t="s">
        <v>147</v>
      </c>
      <c r="E364" s="13"/>
      <c r="F364" s="30"/>
      <c r="G364" s="20"/>
      <c r="H364" s="21"/>
      <c r="I364" s="20"/>
      <c r="J364" s="21"/>
      <c r="K364" s="20"/>
      <c r="L364" s="21"/>
      <c r="M364" s="20"/>
      <c r="N364" s="21"/>
      <c r="O364" s="20"/>
      <c r="P364" s="21"/>
    </row>
    <row r="365" spans="2:16" ht="18" hidden="1" customHeight="1" x14ac:dyDescent="0.3">
      <c r="B365" s="57">
        <f t="shared" ref="B365:B370" si="300">IF(G365&gt;0,1,0)</f>
        <v>0</v>
      </c>
      <c r="C365" s="11"/>
      <c r="D365" s="16" t="s">
        <v>143</v>
      </c>
      <c r="E365" s="13" t="s">
        <v>3</v>
      </c>
      <c r="F365" s="29"/>
      <c r="G365" s="14">
        <f t="shared" ref="G365:G370" si="301">I365+K365+M365+O365</f>
        <v>0</v>
      </c>
      <c r="H365" s="15">
        <f t="shared" ref="H365:H370" si="302">G365*F365</f>
        <v>0</v>
      </c>
      <c r="I365" s="20"/>
      <c r="J365" s="21">
        <f t="shared" si="282"/>
        <v>0</v>
      </c>
      <c r="K365" s="20"/>
      <c r="L365" s="21">
        <f t="shared" si="283"/>
        <v>0</v>
      </c>
      <c r="M365" s="20"/>
      <c r="N365" s="21">
        <f t="shared" si="284"/>
        <v>0</v>
      </c>
      <c r="O365" s="20"/>
      <c r="P365" s="21">
        <f t="shared" ref="P365:P370" si="303">$F365*O365</f>
        <v>0</v>
      </c>
    </row>
    <row r="366" spans="2:16" ht="18" hidden="1" customHeight="1" x14ac:dyDescent="0.3">
      <c r="B366" s="57">
        <f t="shared" si="300"/>
        <v>0</v>
      </c>
      <c r="C366" s="11"/>
      <c r="D366" s="16" t="s">
        <v>30</v>
      </c>
      <c r="E366" s="13" t="s">
        <v>3</v>
      </c>
      <c r="F366" s="29"/>
      <c r="G366" s="14">
        <f t="shared" si="301"/>
        <v>0</v>
      </c>
      <c r="H366" s="15">
        <f t="shared" si="302"/>
        <v>0</v>
      </c>
      <c r="I366" s="20"/>
      <c r="J366" s="21">
        <f t="shared" si="282"/>
        <v>0</v>
      </c>
      <c r="K366" s="20"/>
      <c r="L366" s="21">
        <f t="shared" si="283"/>
        <v>0</v>
      </c>
      <c r="M366" s="20"/>
      <c r="N366" s="21">
        <f t="shared" si="284"/>
        <v>0</v>
      </c>
      <c r="O366" s="20"/>
      <c r="P366" s="21">
        <f t="shared" si="303"/>
        <v>0</v>
      </c>
    </row>
    <row r="367" spans="2:16" ht="18" hidden="1" customHeight="1" x14ac:dyDescent="0.3">
      <c r="B367" s="57">
        <f t="shared" si="300"/>
        <v>0</v>
      </c>
      <c r="C367" s="11"/>
      <c r="D367" s="16" t="s">
        <v>31</v>
      </c>
      <c r="E367" s="13" t="s">
        <v>3</v>
      </c>
      <c r="F367" s="29"/>
      <c r="G367" s="14">
        <f t="shared" si="301"/>
        <v>0</v>
      </c>
      <c r="H367" s="15">
        <f t="shared" si="302"/>
        <v>0</v>
      </c>
      <c r="I367" s="20"/>
      <c r="J367" s="21">
        <f t="shared" si="282"/>
        <v>0</v>
      </c>
      <c r="K367" s="20"/>
      <c r="L367" s="21">
        <f t="shared" si="283"/>
        <v>0</v>
      </c>
      <c r="M367" s="20"/>
      <c r="N367" s="21">
        <f t="shared" si="284"/>
        <v>0</v>
      </c>
      <c r="O367" s="20"/>
      <c r="P367" s="21">
        <f t="shared" si="303"/>
        <v>0</v>
      </c>
    </row>
    <row r="368" spans="2:16" ht="18" hidden="1" customHeight="1" x14ac:dyDescent="0.3">
      <c r="B368" s="57">
        <f t="shared" si="300"/>
        <v>0</v>
      </c>
      <c r="C368" s="11"/>
      <c r="D368" s="16" t="s">
        <v>144</v>
      </c>
      <c r="E368" s="13" t="s">
        <v>3</v>
      </c>
      <c r="F368" s="29"/>
      <c r="G368" s="14">
        <f t="shared" si="301"/>
        <v>0</v>
      </c>
      <c r="H368" s="15">
        <f t="shared" si="302"/>
        <v>0</v>
      </c>
      <c r="I368" s="20"/>
      <c r="J368" s="21">
        <f t="shared" si="282"/>
        <v>0</v>
      </c>
      <c r="K368" s="20"/>
      <c r="L368" s="21">
        <f t="shared" si="283"/>
        <v>0</v>
      </c>
      <c r="M368" s="20"/>
      <c r="N368" s="21">
        <f t="shared" si="284"/>
        <v>0</v>
      </c>
      <c r="O368" s="20"/>
      <c r="P368" s="21">
        <f t="shared" si="303"/>
        <v>0</v>
      </c>
    </row>
    <row r="369" spans="2:16" ht="18" hidden="1" customHeight="1" x14ac:dyDescent="0.3">
      <c r="B369" s="57">
        <f t="shared" si="300"/>
        <v>0</v>
      </c>
      <c r="C369" s="11"/>
      <c r="D369" s="16" t="s">
        <v>33</v>
      </c>
      <c r="E369" s="13" t="s">
        <v>3</v>
      </c>
      <c r="F369" s="29"/>
      <c r="G369" s="14">
        <f t="shared" si="301"/>
        <v>0</v>
      </c>
      <c r="H369" s="15">
        <f t="shared" si="302"/>
        <v>0</v>
      </c>
      <c r="I369" s="20"/>
      <c r="J369" s="21">
        <f t="shared" si="282"/>
        <v>0</v>
      </c>
      <c r="K369" s="20"/>
      <c r="L369" s="21">
        <f t="shared" si="283"/>
        <v>0</v>
      </c>
      <c r="M369" s="20"/>
      <c r="N369" s="21">
        <f t="shared" si="284"/>
        <v>0</v>
      </c>
      <c r="O369" s="20"/>
      <c r="P369" s="21">
        <f t="shared" si="303"/>
        <v>0</v>
      </c>
    </row>
    <row r="370" spans="2:16" ht="18" hidden="1" customHeight="1" x14ac:dyDescent="0.3">
      <c r="B370" s="57">
        <f t="shared" si="300"/>
        <v>0</v>
      </c>
      <c r="C370" s="11"/>
      <c r="D370" s="16" t="s">
        <v>34</v>
      </c>
      <c r="E370" s="13" t="s">
        <v>3</v>
      </c>
      <c r="F370" s="29"/>
      <c r="G370" s="14">
        <f t="shared" si="301"/>
        <v>0</v>
      </c>
      <c r="H370" s="15">
        <f t="shared" si="302"/>
        <v>0</v>
      </c>
      <c r="I370" s="20"/>
      <c r="J370" s="21">
        <f t="shared" si="282"/>
        <v>0</v>
      </c>
      <c r="K370" s="20"/>
      <c r="L370" s="21">
        <f t="shared" si="283"/>
        <v>0</v>
      </c>
      <c r="M370" s="20"/>
      <c r="N370" s="21">
        <f t="shared" si="284"/>
        <v>0</v>
      </c>
      <c r="O370" s="20"/>
      <c r="P370" s="21">
        <f t="shared" si="303"/>
        <v>0</v>
      </c>
    </row>
    <row r="371" spans="2:16" ht="26.25" hidden="1" customHeight="1" x14ac:dyDescent="0.3">
      <c r="B371" s="58">
        <f>IF(SUM(G372:G377)&gt;0,1,0)</f>
        <v>0</v>
      </c>
      <c r="C371" s="11" t="s">
        <v>282</v>
      </c>
      <c r="D371" s="26" t="s">
        <v>146</v>
      </c>
      <c r="E371" s="13"/>
      <c r="F371" s="30"/>
      <c r="G371" s="20"/>
      <c r="H371" s="21"/>
      <c r="I371" s="20"/>
      <c r="J371" s="21"/>
      <c r="K371" s="20"/>
      <c r="L371" s="21"/>
      <c r="M371" s="20"/>
      <c r="N371" s="21"/>
      <c r="O371" s="20"/>
      <c r="P371" s="21"/>
    </row>
    <row r="372" spans="2:16" ht="18" hidden="1" customHeight="1" x14ac:dyDescent="0.3">
      <c r="B372" s="57">
        <f t="shared" ref="B372:B377" si="304">IF(G372&gt;0,1,0)</f>
        <v>0</v>
      </c>
      <c r="C372" s="11"/>
      <c r="D372" s="16" t="s">
        <v>143</v>
      </c>
      <c r="E372" s="13" t="s">
        <v>3</v>
      </c>
      <c r="F372" s="29"/>
      <c r="G372" s="14">
        <f t="shared" ref="G372:G377" si="305">I372+K372+M372+O372</f>
        <v>0</v>
      </c>
      <c r="H372" s="15">
        <f t="shared" ref="H372:H377" si="306">G372*F372</f>
        <v>0</v>
      </c>
      <c r="I372" s="20"/>
      <c r="J372" s="21">
        <f t="shared" si="282"/>
        <v>0</v>
      </c>
      <c r="K372" s="20"/>
      <c r="L372" s="21">
        <f t="shared" si="283"/>
        <v>0</v>
      </c>
      <c r="M372" s="20"/>
      <c r="N372" s="21">
        <f t="shared" si="284"/>
        <v>0</v>
      </c>
      <c r="O372" s="20"/>
      <c r="P372" s="21">
        <f t="shared" ref="P372:P377" si="307">$F372*O372</f>
        <v>0</v>
      </c>
    </row>
    <row r="373" spans="2:16" ht="18" hidden="1" customHeight="1" x14ac:dyDescent="0.3">
      <c r="B373" s="57">
        <f t="shared" si="304"/>
        <v>0</v>
      </c>
      <c r="C373" s="11"/>
      <c r="D373" s="16" t="s">
        <v>30</v>
      </c>
      <c r="E373" s="13" t="s">
        <v>3</v>
      </c>
      <c r="F373" s="29"/>
      <c r="G373" s="14">
        <f t="shared" si="305"/>
        <v>0</v>
      </c>
      <c r="H373" s="15">
        <f t="shared" si="306"/>
        <v>0</v>
      </c>
      <c r="I373" s="20"/>
      <c r="J373" s="21">
        <f t="shared" si="282"/>
        <v>0</v>
      </c>
      <c r="K373" s="20"/>
      <c r="L373" s="21">
        <f t="shared" si="283"/>
        <v>0</v>
      </c>
      <c r="M373" s="20"/>
      <c r="N373" s="21">
        <f t="shared" si="284"/>
        <v>0</v>
      </c>
      <c r="O373" s="20"/>
      <c r="P373" s="21">
        <f t="shared" si="307"/>
        <v>0</v>
      </c>
    </row>
    <row r="374" spans="2:16" ht="18" hidden="1" customHeight="1" x14ac:dyDescent="0.3">
      <c r="B374" s="57">
        <f t="shared" si="304"/>
        <v>0</v>
      </c>
      <c r="C374" s="11"/>
      <c r="D374" s="16" t="s">
        <v>31</v>
      </c>
      <c r="E374" s="13" t="s">
        <v>3</v>
      </c>
      <c r="F374" s="29"/>
      <c r="G374" s="14">
        <f t="shared" si="305"/>
        <v>0</v>
      </c>
      <c r="H374" s="15">
        <f t="shared" si="306"/>
        <v>0</v>
      </c>
      <c r="I374" s="20"/>
      <c r="J374" s="21">
        <f t="shared" si="282"/>
        <v>0</v>
      </c>
      <c r="K374" s="20"/>
      <c r="L374" s="21">
        <f t="shared" si="283"/>
        <v>0</v>
      </c>
      <c r="M374" s="20"/>
      <c r="N374" s="21">
        <f t="shared" si="284"/>
        <v>0</v>
      </c>
      <c r="O374" s="20"/>
      <c r="P374" s="21">
        <f t="shared" si="307"/>
        <v>0</v>
      </c>
    </row>
    <row r="375" spans="2:16" ht="18" hidden="1" customHeight="1" x14ac:dyDescent="0.3">
      <c r="B375" s="57">
        <f t="shared" si="304"/>
        <v>0</v>
      </c>
      <c r="C375" s="11"/>
      <c r="D375" s="16" t="s">
        <v>144</v>
      </c>
      <c r="E375" s="13" t="s">
        <v>3</v>
      </c>
      <c r="F375" s="29"/>
      <c r="G375" s="14">
        <f t="shared" si="305"/>
        <v>0</v>
      </c>
      <c r="H375" s="15">
        <f t="shared" si="306"/>
        <v>0</v>
      </c>
      <c r="I375" s="20"/>
      <c r="J375" s="21">
        <f t="shared" si="282"/>
        <v>0</v>
      </c>
      <c r="K375" s="20"/>
      <c r="L375" s="21">
        <f t="shared" si="283"/>
        <v>0</v>
      </c>
      <c r="M375" s="20"/>
      <c r="N375" s="21">
        <f t="shared" si="284"/>
        <v>0</v>
      </c>
      <c r="O375" s="20"/>
      <c r="P375" s="21">
        <f t="shared" si="307"/>
        <v>0</v>
      </c>
    </row>
    <row r="376" spans="2:16" ht="18" hidden="1" customHeight="1" x14ac:dyDescent="0.3">
      <c r="B376" s="57">
        <f t="shared" si="304"/>
        <v>0</v>
      </c>
      <c r="C376" s="11"/>
      <c r="D376" s="16" t="s">
        <v>33</v>
      </c>
      <c r="E376" s="13" t="s">
        <v>3</v>
      </c>
      <c r="F376" s="29"/>
      <c r="G376" s="14">
        <f t="shared" si="305"/>
        <v>0</v>
      </c>
      <c r="H376" s="15">
        <f t="shared" si="306"/>
        <v>0</v>
      </c>
      <c r="I376" s="20"/>
      <c r="J376" s="21">
        <f t="shared" si="282"/>
        <v>0</v>
      </c>
      <c r="K376" s="20"/>
      <c r="L376" s="21">
        <f t="shared" si="283"/>
        <v>0</v>
      </c>
      <c r="M376" s="20"/>
      <c r="N376" s="21">
        <f t="shared" si="284"/>
        <v>0</v>
      </c>
      <c r="O376" s="20"/>
      <c r="P376" s="21">
        <f t="shared" si="307"/>
        <v>0</v>
      </c>
    </row>
    <row r="377" spans="2:16" ht="18" hidden="1" customHeight="1" x14ac:dyDescent="0.3">
      <c r="B377" s="57">
        <f t="shared" si="304"/>
        <v>0</v>
      </c>
      <c r="C377" s="11"/>
      <c r="D377" s="16" t="s">
        <v>34</v>
      </c>
      <c r="E377" s="13" t="s">
        <v>3</v>
      </c>
      <c r="F377" s="29"/>
      <c r="G377" s="14">
        <f t="shared" si="305"/>
        <v>0</v>
      </c>
      <c r="H377" s="15">
        <f t="shared" si="306"/>
        <v>0</v>
      </c>
      <c r="I377" s="20"/>
      <c r="J377" s="21">
        <f t="shared" si="282"/>
        <v>0</v>
      </c>
      <c r="K377" s="20"/>
      <c r="L377" s="21">
        <f t="shared" si="283"/>
        <v>0</v>
      </c>
      <c r="M377" s="20"/>
      <c r="N377" s="21">
        <f t="shared" si="284"/>
        <v>0</v>
      </c>
      <c r="O377" s="20"/>
      <c r="P377" s="21">
        <f t="shared" si="307"/>
        <v>0</v>
      </c>
    </row>
    <row r="378" spans="2:16" ht="18" hidden="1" customHeight="1" x14ac:dyDescent="0.3">
      <c r="B378" s="58">
        <f>IF(SUM(G379:G384)&gt;0,1,0)</f>
        <v>0</v>
      </c>
      <c r="C378" s="11" t="s">
        <v>282</v>
      </c>
      <c r="D378" s="26" t="s">
        <v>149</v>
      </c>
      <c r="E378" s="13"/>
      <c r="F378" s="30"/>
      <c r="G378" s="20"/>
      <c r="H378" s="21"/>
      <c r="I378" s="20"/>
      <c r="J378" s="21"/>
      <c r="K378" s="20"/>
      <c r="L378" s="21"/>
      <c r="M378" s="20"/>
      <c r="N378" s="21"/>
      <c r="O378" s="20"/>
      <c r="P378" s="21"/>
    </row>
    <row r="379" spans="2:16" ht="18" hidden="1" customHeight="1" x14ac:dyDescent="0.3">
      <c r="B379" s="57">
        <f t="shared" ref="B379:B384" si="308">IF(G379&gt;0,1,0)</f>
        <v>0</v>
      </c>
      <c r="C379" s="11"/>
      <c r="D379" s="16" t="s">
        <v>143</v>
      </c>
      <c r="E379" s="13" t="s">
        <v>3</v>
      </c>
      <c r="F379" s="29"/>
      <c r="G379" s="14">
        <f t="shared" ref="G379:G384" si="309">I379+K379+M379+O379</f>
        <v>0</v>
      </c>
      <c r="H379" s="15">
        <f t="shared" ref="H379:H384" si="310">G379*F379</f>
        <v>0</v>
      </c>
      <c r="I379" s="20"/>
      <c r="J379" s="21">
        <f t="shared" si="282"/>
        <v>0</v>
      </c>
      <c r="K379" s="20"/>
      <c r="L379" s="21">
        <f t="shared" si="283"/>
        <v>0</v>
      </c>
      <c r="M379" s="20"/>
      <c r="N379" s="21">
        <f t="shared" si="284"/>
        <v>0</v>
      </c>
      <c r="O379" s="20"/>
      <c r="P379" s="21">
        <f t="shared" ref="P379:P384" si="311">$F379*O379</f>
        <v>0</v>
      </c>
    </row>
    <row r="380" spans="2:16" ht="18" hidden="1" customHeight="1" x14ac:dyDescent="0.3">
      <c r="B380" s="57">
        <f t="shared" si="308"/>
        <v>0</v>
      </c>
      <c r="C380" s="11"/>
      <c r="D380" s="16" t="s">
        <v>30</v>
      </c>
      <c r="E380" s="13" t="s">
        <v>3</v>
      </c>
      <c r="F380" s="29"/>
      <c r="G380" s="14">
        <f t="shared" si="309"/>
        <v>0</v>
      </c>
      <c r="H380" s="15">
        <f t="shared" si="310"/>
        <v>0</v>
      </c>
      <c r="I380" s="20"/>
      <c r="J380" s="21">
        <f t="shared" si="282"/>
        <v>0</v>
      </c>
      <c r="K380" s="20"/>
      <c r="L380" s="21">
        <f t="shared" si="283"/>
        <v>0</v>
      </c>
      <c r="M380" s="20"/>
      <c r="N380" s="21">
        <f t="shared" si="284"/>
        <v>0</v>
      </c>
      <c r="O380" s="20"/>
      <c r="P380" s="21">
        <f t="shared" si="311"/>
        <v>0</v>
      </c>
    </row>
    <row r="381" spans="2:16" ht="18" hidden="1" customHeight="1" x14ac:dyDescent="0.3">
      <c r="B381" s="57">
        <f t="shared" si="308"/>
        <v>0</v>
      </c>
      <c r="C381" s="11"/>
      <c r="D381" s="16" t="s">
        <v>31</v>
      </c>
      <c r="E381" s="13" t="s">
        <v>3</v>
      </c>
      <c r="F381" s="29"/>
      <c r="G381" s="14">
        <f t="shared" si="309"/>
        <v>0</v>
      </c>
      <c r="H381" s="15">
        <f t="shared" si="310"/>
        <v>0</v>
      </c>
      <c r="I381" s="20"/>
      <c r="J381" s="21">
        <f t="shared" si="282"/>
        <v>0</v>
      </c>
      <c r="K381" s="20"/>
      <c r="L381" s="21">
        <f t="shared" si="283"/>
        <v>0</v>
      </c>
      <c r="M381" s="20"/>
      <c r="N381" s="21">
        <f t="shared" si="284"/>
        <v>0</v>
      </c>
      <c r="O381" s="20"/>
      <c r="P381" s="21">
        <f t="shared" si="311"/>
        <v>0</v>
      </c>
    </row>
    <row r="382" spans="2:16" ht="18" hidden="1" customHeight="1" x14ac:dyDescent="0.3">
      <c r="B382" s="57">
        <f t="shared" si="308"/>
        <v>0</v>
      </c>
      <c r="C382" s="11"/>
      <c r="D382" s="16" t="s">
        <v>144</v>
      </c>
      <c r="E382" s="13" t="s">
        <v>3</v>
      </c>
      <c r="F382" s="29"/>
      <c r="G382" s="14">
        <f t="shared" si="309"/>
        <v>0</v>
      </c>
      <c r="H382" s="15">
        <f t="shared" si="310"/>
        <v>0</v>
      </c>
      <c r="I382" s="20"/>
      <c r="J382" s="21">
        <f t="shared" si="282"/>
        <v>0</v>
      </c>
      <c r="K382" s="20"/>
      <c r="L382" s="21">
        <f t="shared" si="283"/>
        <v>0</v>
      </c>
      <c r="M382" s="20"/>
      <c r="N382" s="21">
        <f t="shared" si="284"/>
        <v>0</v>
      </c>
      <c r="O382" s="20"/>
      <c r="P382" s="21">
        <f t="shared" si="311"/>
        <v>0</v>
      </c>
    </row>
    <row r="383" spans="2:16" ht="18" hidden="1" customHeight="1" x14ac:dyDescent="0.3">
      <c r="B383" s="57">
        <f t="shared" si="308"/>
        <v>0</v>
      </c>
      <c r="C383" s="11"/>
      <c r="D383" s="16" t="s">
        <v>33</v>
      </c>
      <c r="E383" s="13" t="s">
        <v>3</v>
      </c>
      <c r="F383" s="29"/>
      <c r="G383" s="14">
        <f t="shared" si="309"/>
        <v>0</v>
      </c>
      <c r="H383" s="15">
        <f t="shared" si="310"/>
        <v>0</v>
      </c>
      <c r="I383" s="20"/>
      <c r="J383" s="21">
        <f t="shared" si="282"/>
        <v>0</v>
      </c>
      <c r="K383" s="20"/>
      <c r="L383" s="21">
        <f t="shared" si="283"/>
        <v>0</v>
      </c>
      <c r="M383" s="20"/>
      <c r="N383" s="21">
        <f t="shared" si="284"/>
        <v>0</v>
      </c>
      <c r="O383" s="20"/>
      <c r="P383" s="21">
        <f t="shared" si="311"/>
        <v>0</v>
      </c>
    </row>
    <row r="384" spans="2:16" ht="18" hidden="1" customHeight="1" x14ac:dyDescent="0.3">
      <c r="B384" s="57">
        <f t="shared" si="308"/>
        <v>0</v>
      </c>
      <c r="C384" s="11"/>
      <c r="D384" s="16" t="s">
        <v>34</v>
      </c>
      <c r="E384" s="13" t="s">
        <v>3</v>
      </c>
      <c r="F384" s="29"/>
      <c r="G384" s="14">
        <f t="shared" si="309"/>
        <v>0</v>
      </c>
      <c r="H384" s="15">
        <f t="shared" si="310"/>
        <v>0</v>
      </c>
      <c r="I384" s="20"/>
      <c r="J384" s="21">
        <f t="shared" si="282"/>
        <v>0</v>
      </c>
      <c r="K384" s="20"/>
      <c r="L384" s="21">
        <f t="shared" si="283"/>
        <v>0</v>
      </c>
      <c r="M384" s="20"/>
      <c r="N384" s="21">
        <f t="shared" si="284"/>
        <v>0</v>
      </c>
      <c r="O384" s="20"/>
      <c r="P384" s="21">
        <f t="shared" si="311"/>
        <v>0</v>
      </c>
    </row>
    <row r="385" spans="2:16" ht="18" hidden="1" customHeight="1" x14ac:dyDescent="0.3">
      <c r="B385" s="58">
        <f>IF(SUM(G386:G391)&gt;0,1,0)</f>
        <v>0</v>
      </c>
      <c r="C385" s="11" t="s">
        <v>282</v>
      </c>
      <c r="D385" s="26" t="s">
        <v>145</v>
      </c>
      <c r="E385" s="13"/>
      <c r="F385" s="30"/>
      <c r="G385" s="20"/>
      <c r="H385" s="21"/>
      <c r="I385" s="20"/>
      <c r="J385" s="21"/>
      <c r="K385" s="20"/>
      <c r="L385" s="21"/>
      <c r="M385" s="20"/>
      <c r="N385" s="21"/>
      <c r="O385" s="20"/>
      <c r="P385" s="21"/>
    </row>
    <row r="386" spans="2:16" ht="18" hidden="1" customHeight="1" x14ac:dyDescent="0.3">
      <c r="B386" s="57">
        <f t="shared" ref="B386:B391" si="312">IF(G386&gt;0,1,0)</f>
        <v>0</v>
      </c>
      <c r="C386" s="11"/>
      <c r="D386" s="16" t="s">
        <v>143</v>
      </c>
      <c r="E386" s="13" t="s">
        <v>3</v>
      </c>
      <c r="F386" s="29"/>
      <c r="G386" s="14">
        <f t="shared" ref="G386:G391" si="313">I386+K386+M386+O386</f>
        <v>0</v>
      </c>
      <c r="H386" s="15">
        <f t="shared" ref="H386:H391" si="314">G386*F386</f>
        <v>0</v>
      </c>
      <c r="I386" s="20"/>
      <c r="J386" s="21">
        <f t="shared" si="282"/>
        <v>0</v>
      </c>
      <c r="K386" s="20"/>
      <c r="L386" s="21">
        <f t="shared" si="283"/>
        <v>0</v>
      </c>
      <c r="M386" s="20"/>
      <c r="N386" s="21">
        <f t="shared" si="284"/>
        <v>0</v>
      </c>
      <c r="O386" s="20"/>
      <c r="P386" s="21">
        <f t="shared" ref="P386:P391" si="315">$F386*O386</f>
        <v>0</v>
      </c>
    </row>
    <row r="387" spans="2:16" ht="18" hidden="1" customHeight="1" x14ac:dyDescent="0.3">
      <c r="B387" s="57">
        <f t="shared" si="312"/>
        <v>0</v>
      </c>
      <c r="C387" s="11"/>
      <c r="D387" s="16" t="s">
        <v>30</v>
      </c>
      <c r="E387" s="13" t="s">
        <v>3</v>
      </c>
      <c r="F387" s="29"/>
      <c r="G387" s="14">
        <f t="shared" si="313"/>
        <v>0</v>
      </c>
      <c r="H387" s="15">
        <f t="shared" si="314"/>
        <v>0</v>
      </c>
      <c r="I387" s="20"/>
      <c r="J387" s="21">
        <f t="shared" si="282"/>
        <v>0</v>
      </c>
      <c r="K387" s="20"/>
      <c r="L387" s="21">
        <f t="shared" si="283"/>
        <v>0</v>
      </c>
      <c r="M387" s="20"/>
      <c r="N387" s="21">
        <f t="shared" si="284"/>
        <v>0</v>
      </c>
      <c r="O387" s="20"/>
      <c r="P387" s="21">
        <f t="shared" si="315"/>
        <v>0</v>
      </c>
    </row>
    <row r="388" spans="2:16" ht="18" hidden="1" customHeight="1" x14ac:dyDescent="0.3">
      <c r="B388" s="57">
        <f t="shared" si="312"/>
        <v>0</v>
      </c>
      <c r="C388" s="11"/>
      <c r="D388" s="16" t="s">
        <v>31</v>
      </c>
      <c r="E388" s="13" t="s">
        <v>3</v>
      </c>
      <c r="F388" s="29"/>
      <c r="G388" s="14">
        <f t="shared" si="313"/>
        <v>0</v>
      </c>
      <c r="H388" s="15">
        <f t="shared" si="314"/>
        <v>0</v>
      </c>
      <c r="I388" s="20"/>
      <c r="J388" s="21">
        <f t="shared" si="282"/>
        <v>0</v>
      </c>
      <c r="K388" s="20"/>
      <c r="L388" s="21">
        <f t="shared" si="283"/>
        <v>0</v>
      </c>
      <c r="M388" s="20"/>
      <c r="N388" s="21">
        <f t="shared" si="284"/>
        <v>0</v>
      </c>
      <c r="O388" s="20"/>
      <c r="P388" s="21">
        <f t="shared" si="315"/>
        <v>0</v>
      </c>
    </row>
    <row r="389" spans="2:16" ht="18" hidden="1" customHeight="1" x14ac:dyDescent="0.3">
      <c r="B389" s="57">
        <f t="shared" si="312"/>
        <v>0</v>
      </c>
      <c r="C389" s="11"/>
      <c r="D389" s="16" t="s">
        <v>144</v>
      </c>
      <c r="E389" s="13" t="s">
        <v>3</v>
      </c>
      <c r="F389" s="29"/>
      <c r="G389" s="14">
        <f t="shared" si="313"/>
        <v>0</v>
      </c>
      <c r="H389" s="15">
        <f t="shared" si="314"/>
        <v>0</v>
      </c>
      <c r="I389" s="20"/>
      <c r="J389" s="21">
        <f t="shared" si="282"/>
        <v>0</v>
      </c>
      <c r="K389" s="20"/>
      <c r="L389" s="21">
        <f t="shared" si="283"/>
        <v>0</v>
      </c>
      <c r="M389" s="20"/>
      <c r="N389" s="21">
        <f t="shared" si="284"/>
        <v>0</v>
      </c>
      <c r="O389" s="20"/>
      <c r="P389" s="21">
        <f t="shared" si="315"/>
        <v>0</v>
      </c>
    </row>
    <row r="390" spans="2:16" ht="18" hidden="1" customHeight="1" x14ac:dyDescent="0.3">
      <c r="B390" s="57">
        <f t="shared" si="312"/>
        <v>0</v>
      </c>
      <c r="C390" s="11"/>
      <c r="D390" s="16" t="s">
        <v>33</v>
      </c>
      <c r="E390" s="13" t="s">
        <v>3</v>
      </c>
      <c r="F390" s="29"/>
      <c r="G390" s="14">
        <f t="shared" si="313"/>
        <v>0</v>
      </c>
      <c r="H390" s="15">
        <f t="shared" si="314"/>
        <v>0</v>
      </c>
      <c r="I390" s="20"/>
      <c r="J390" s="21">
        <f t="shared" si="282"/>
        <v>0</v>
      </c>
      <c r="K390" s="20"/>
      <c r="L390" s="21">
        <f t="shared" si="283"/>
        <v>0</v>
      </c>
      <c r="M390" s="20"/>
      <c r="N390" s="21">
        <f t="shared" si="284"/>
        <v>0</v>
      </c>
      <c r="O390" s="20"/>
      <c r="P390" s="21">
        <f t="shared" si="315"/>
        <v>0</v>
      </c>
    </row>
    <row r="391" spans="2:16" ht="18" hidden="1" customHeight="1" x14ac:dyDescent="0.3">
      <c r="B391" s="57">
        <f t="shared" si="312"/>
        <v>0</v>
      </c>
      <c r="C391" s="11"/>
      <c r="D391" s="16" t="s">
        <v>34</v>
      </c>
      <c r="E391" s="13" t="s">
        <v>3</v>
      </c>
      <c r="F391" s="29"/>
      <c r="G391" s="14">
        <f t="shared" si="313"/>
        <v>0</v>
      </c>
      <c r="H391" s="15">
        <f t="shared" si="314"/>
        <v>0</v>
      </c>
      <c r="I391" s="20"/>
      <c r="J391" s="21">
        <f t="shared" si="282"/>
        <v>0</v>
      </c>
      <c r="K391" s="20"/>
      <c r="L391" s="21">
        <f t="shared" si="283"/>
        <v>0</v>
      </c>
      <c r="M391" s="20"/>
      <c r="N391" s="21">
        <f t="shared" si="284"/>
        <v>0</v>
      </c>
      <c r="O391" s="20"/>
      <c r="P391" s="21">
        <f t="shared" si="315"/>
        <v>0</v>
      </c>
    </row>
    <row r="392" spans="2:16" ht="18" hidden="1" customHeight="1" x14ac:dyDescent="0.3">
      <c r="B392" s="58">
        <f>IF(SUM(G393:G398)&gt;0,1,0)</f>
        <v>0</v>
      </c>
      <c r="C392" s="11" t="s">
        <v>282</v>
      </c>
      <c r="D392" s="26" t="s">
        <v>150</v>
      </c>
      <c r="E392" s="13"/>
      <c r="F392" s="30"/>
      <c r="G392" s="20"/>
      <c r="H392" s="21"/>
      <c r="I392" s="20"/>
      <c r="J392" s="21"/>
      <c r="K392" s="20"/>
      <c r="L392" s="21"/>
      <c r="M392" s="20"/>
      <c r="N392" s="21"/>
      <c r="O392" s="20"/>
      <c r="P392" s="21"/>
    </row>
    <row r="393" spans="2:16" ht="18" hidden="1" customHeight="1" x14ac:dyDescent="0.3">
      <c r="B393" s="57">
        <f t="shared" ref="B393:B398" si="316">IF(G393&gt;0,1,0)</f>
        <v>0</v>
      </c>
      <c r="C393" s="11"/>
      <c r="D393" s="16" t="s">
        <v>29</v>
      </c>
      <c r="E393" s="13" t="s">
        <v>3</v>
      </c>
      <c r="F393" s="29"/>
      <c r="G393" s="14">
        <f t="shared" ref="G393:G398" si="317">I393+K393+M393+O393</f>
        <v>0</v>
      </c>
      <c r="H393" s="15">
        <f t="shared" ref="H393:H398" si="318">G393*F393</f>
        <v>0</v>
      </c>
      <c r="I393" s="20"/>
      <c r="J393" s="21">
        <f t="shared" si="282"/>
        <v>0</v>
      </c>
      <c r="K393" s="20"/>
      <c r="L393" s="21">
        <f t="shared" si="283"/>
        <v>0</v>
      </c>
      <c r="M393" s="20"/>
      <c r="N393" s="21">
        <f t="shared" si="284"/>
        <v>0</v>
      </c>
      <c r="O393" s="20"/>
      <c r="P393" s="21">
        <f t="shared" ref="P393:P398" si="319">$F393*O393</f>
        <v>0</v>
      </c>
    </row>
    <row r="394" spans="2:16" ht="18" hidden="1" customHeight="1" x14ac:dyDescent="0.3">
      <c r="B394" s="57">
        <f t="shared" si="316"/>
        <v>0</v>
      </c>
      <c r="C394" s="11"/>
      <c r="D394" s="16" t="s">
        <v>30</v>
      </c>
      <c r="E394" s="13" t="s">
        <v>3</v>
      </c>
      <c r="F394" s="29"/>
      <c r="G394" s="14">
        <f t="shared" si="317"/>
        <v>0</v>
      </c>
      <c r="H394" s="15">
        <f t="shared" si="318"/>
        <v>0</v>
      </c>
      <c r="I394" s="20"/>
      <c r="J394" s="21">
        <f t="shared" si="282"/>
        <v>0</v>
      </c>
      <c r="K394" s="20"/>
      <c r="L394" s="21">
        <f t="shared" si="283"/>
        <v>0</v>
      </c>
      <c r="M394" s="20"/>
      <c r="N394" s="21">
        <f t="shared" si="284"/>
        <v>0</v>
      </c>
      <c r="O394" s="20"/>
      <c r="P394" s="21">
        <f t="shared" si="319"/>
        <v>0</v>
      </c>
    </row>
    <row r="395" spans="2:16" ht="18" hidden="1" customHeight="1" x14ac:dyDescent="0.3">
      <c r="B395" s="57">
        <f t="shared" si="316"/>
        <v>0</v>
      </c>
      <c r="C395" s="11"/>
      <c r="D395" s="16" t="s">
        <v>151</v>
      </c>
      <c r="E395" s="13" t="s">
        <v>3</v>
      </c>
      <c r="F395" s="29"/>
      <c r="G395" s="14">
        <f t="shared" si="317"/>
        <v>0</v>
      </c>
      <c r="H395" s="15">
        <f t="shared" si="318"/>
        <v>0</v>
      </c>
      <c r="I395" s="20"/>
      <c r="J395" s="21">
        <f t="shared" si="282"/>
        <v>0</v>
      </c>
      <c r="K395" s="20"/>
      <c r="L395" s="21">
        <f t="shared" si="283"/>
        <v>0</v>
      </c>
      <c r="M395" s="20"/>
      <c r="N395" s="21">
        <f t="shared" si="284"/>
        <v>0</v>
      </c>
      <c r="O395" s="20"/>
      <c r="P395" s="21">
        <f t="shared" si="319"/>
        <v>0</v>
      </c>
    </row>
    <row r="396" spans="2:16" ht="18" hidden="1" customHeight="1" x14ac:dyDescent="0.3">
      <c r="B396" s="57">
        <f t="shared" si="316"/>
        <v>0</v>
      </c>
      <c r="C396" s="11"/>
      <c r="D396" s="16" t="s">
        <v>152</v>
      </c>
      <c r="E396" s="13" t="s">
        <v>3</v>
      </c>
      <c r="F396" s="29"/>
      <c r="G396" s="14">
        <f t="shared" si="317"/>
        <v>0</v>
      </c>
      <c r="H396" s="15">
        <f t="shared" si="318"/>
        <v>0</v>
      </c>
      <c r="I396" s="20"/>
      <c r="J396" s="21">
        <f t="shared" ref="J396:J462" si="320">$F396*I396</f>
        <v>0</v>
      </c>
      <c r="K396" s="20"/>
      <c r="L396" s="21">
        <f t="shared" ref="L396:L462" si="321">$F396*K396</f>
        <v>0</v>
      </c>
      <c r="M396" s="20"/>
      <c r="N396" s="21">
        <f t="shared" ref="N396:N462" si="322">$F396*M396</f>
        <v>0</v>
      </c>
      <c r="O396" s="20"/>
      <c r="P396" s="21">
        <f t="shared" si="319"/>
        <v>0</v>
      </c>
    </row>
    <row r="397" spans="2:16" ht="18" hidden="1" customHeight="1" x14ac:dyDescent="0.3">
      <c r="B397" s="57">
        <f t="shared" si="316"/>
        <v>0</v>
      </c>
      <c r="C397" s="11"/>
      <c r="D397" s="16" t="s">
        <v>33</v>
      </c>
      <c r="E397" s="13" t="s">
        <v>3</v>
      </c>
      <c r="F397" s="29"/>
      <c r="G397" s="14">
        <f t="shared" si="317"/>
        <v>0</v>
      </c>
      <c r="H397" s="15">
        <f t="shared" si="318"/>
        <v>0</v>
      </c>
      <c r="I397" s="20"/>
      <c r="J397" s="21">
        <f t="shared" si="320"/>
        <v>0</v>
      </c>
      <c r="K397" s="20"/>
      <c r="L397" s="21">
        <f t="shared" si="321"/>
        <v>0</v>
      </c>
      <c r="M397" s="20"/>
      <c r="N397" s="21">
        <f t="shared" si="322"/>
        <v>0</v>
      </c>
      <c r="O397" s="20"/>
      <c r="P397" s="21">
        <f t="shared" si="319"/>
        <v>0</v>
      </c>
    </row>
    <row r="398" spans="2:16" ht="18" hidden="1" customHeight="1" x14ac:dyDescent="0.3">
      <c r="B398" s="57">
        <f t="shared" si="316"/>
        <v>0</v>
      </c>
      <c r="C398" s="11"/>
      <c r="D398" s="16" t="s">
        <v>34</v>
      </c>
      <c r="E398" s="13" t="s">
        <v>3</v>
      </c>
      <c r="F398" s="29"/>
      <c r="G398" s="14">
        <f t="shared" si="317"/>
        <v>0</v>
      </c>
      <c r="H398" s="15">
        <f t="shared" si="318"/>
        <v>0</v>
      </c>
      <c r="I398" s="20"/>
      <c r="J398" s="21">
        <f t="shared" si="320"/>
        <v>0</v>
      </c>
      <c r="K398" s="20"/>
      <c r="L398" s="21">
        <f t="shared" si="321"/>
        <v>0</v>
      </c>
      <c r="M398" s="20"/>
      <c r="N398" s="21">
        <f t="shared" si="322"/>
        <v>0</v>
      </c>
      <c r="O398" s="20"/>
      <c r="P398" s="21">
        <f t="shared" si="319"/>
        <v>0</v>
      </c>
    </row>
    <row r="399" spans="2:16" ht="18" hidden="1" customHeight="1" x14ac:dyDescent="0.3">
      <c r="B399" s="58">
        <f>IF(SUM(G400:G405)&gt;0,1,0)</f>
        <v>0</v>
      </c>
      <c r="C399" s="11" t="s">
        <v>282</v>
      </c>
      <c r="D399" s="26" t="s">
        <v>153</v>
      </c>
      <c r="E399" s="13"/>
      <c r="F399" s="30"/>
      <c r="G399" s="20"/>
      <c r="H399" s="21"/>
      <c r="I399" s="20"/>
      <c r="J399" s="21"/>
      <c r="K399" s="20"/>
      <c r="L399" s="21"/>
      <c r="M399" s="20"/>
      <c r="N399" s="21"/>
      <c r="O399" s="20"/>
      <c r="P399" s="21"/>
    </row>
    <row r="400" spans="2:16" ht="18" hidden="1" customHeight="1" x14ac:dyDescent="0.3">
      <c r="B400" s="57">
        <f t="shared" ref="B400:B405" si="323">IF(G400&gt;0,1,0)</f>
        <v>0</v>
      </c>
      <c r="C400" s="11"/>
      <c r="D400" s="16" t="s">
        <v>29</v>
      </c>
      <c r="E400" s="13" t="s">
        <v>3</v>
      </c>
      <c r="F400" s="29"/>
      <c r="G400" s="14">
        <f t="shared" ref="G400:G405" si="324">I400+K400+M400+O400</f>
        <v>0</v>
      </c>
      <c r="H400" s="15">
        <f t="shared" ref="H400:H405" si="325">G400*F400</f>
        <v>0</v>
      </c>
      <c r="I400" s="20"/>
      <c r="J400" s="21">
        <f t="shared" si="320"/>
        <v>0</v>
      </c>
      <c r="K400" s="20"/>
      <c r="L400" s="21">
        <f t="shared" si="321"/>
        <v>0</v>
      </c>
      <c r="M400" s="20"/>
      <c r="N400" s="21">
        <f t="shared" si="322"/>
        <v>0</v>
      </c>
      <c r="O400" s="20"/>
      <c r="P400" s="21">
        <f t="shared" ref="P400:P405" si="326">$F400*O400</f>
        <v>0</v>
      </c>
    </row>
    <row r="401" spans="2:16" ht="18" hidden="1" customHeight="1" x14ac:dyDescent="0.3">
      <c r="B401" s="57">
        <f t="shared" si="323"/>
        <v>0</v>
      </c>
      <c r="C401" s="11"/>
      <c r="D401" s="16" t="s">
        <v>30</v>
      </c>
      <c r="E401" s="13" t="s">
        <v>3</v>
      </c>
      <c r="F401" s="29"/>
      <c r="G401" s="14">
        <f t="shared" si="324"/>
        <v>0</v>
      </c>
      <c r="H401" s="15">
        <f t="shared" si="325"/>
        <v>0</v>
      </c>
      <c r="I401" s="20"/>
      <c r="J401" s="21">
        <f t="shared" si="320"/>
        <v>0</v>
      </c>
      <c r="K401" s="20"/>
      <c r="L401" s="21">
        <f t="shared" si="321"/>
        <v>0</v>
      </c>
      <c r="M401" s="20"/>
      <c r="N401" s="21">
        <f t="shared" si="322"/>
        <v>0</v>
      </c>
      <c r="O401" s="20"/>
      <c r="P401" s="21">
        <f t="shared" si="326"/>
        <v>0</v>
      </c>
    </row>
    <row r="402" spans="2:16" ht="18" hidden="1" customHeight="1" x14ac:dyDescent="0.3">
      <c r="B402" s="57">
        <f t="shared" si="323"/>
        <v>0</v>
      </c>
      <c r="C402" s="11"/>
      <c r="D402" s="16" t="s">
        <v>31</v>
      </c>
      <c r="E402" s="13" t="s">
        <v>3</v>
      </c>
      <c r="F402" s="29"/>
      <c r="G402" s="14">
        <f t="shared" si="324"/>
        <v>0</v>
      </c>
      <c r="H402" s="15">
        <f t="shared" si="325"/>
        <v>0</v>
      </c>
      <c r="I402" s="20"/>
      <c r="J402" s="21">
        <f t="shared" si="320"/>
        <v>0</v>
      </c>
      <c r="K402" s="20"/>
      <c r="L402" s="21">
        <f t="shared" si="321"/>
        <v>0</v>
      </c>
      <c r="M402" s="20"/>
      <c r="N402" s="21">
        <f t="shared" si="322"/>
        <v>0</v>
      </c>
      <c r="O402" s="20"/>
      <c r="P402" s="21">
        <f t="shared" si="326"/>
        <v>0</v>
      </c>
    </row>
    <row r="403" spans="2:16" ht="18" hidden="1" customHeight="1" x14ac:dyDescent="0.3">
      <c r="B403" s="57">
        <f t="shared" si="323"/>
        <v>0</v>
      </c>
      <c r="C403" s="11"/>
      <c r="D403" s="16" t="s">
        <v>32</v>
      </c>
      <c r="E403" s="13" t="s">
        <v>3</v>
      </c>
      <c r="F403" s="29"/>
      <c r="G403" s="14">
        <f t="shared" si="324"/>
        <v>0</v>
      </c>
      <c r="H403" s="15">
        <f t="shared" si="325"/>
        <v>0</v>
      </c>
      <c r="I403" s="20"/>
      <c r="J403" s="21">
        <f t="shared" si="320"/>
        <v>0</v>
      </c>
      <c r="K403" s="20"/>
      <c r="L403" s="21">
        <f t="shared" si="321"/>
        <v>0</v>
      </c>
      <c r="M403" s="20"/>
      <c r="N403" s="21">
        <f t="shared" si="322"/>
        <v>0</v>
      </c>
      <c r="O403" s="20"/>
      <c r="P403" s="21">
        <f t="shared" si="326"/>
        <v>0</v>
      </c>
    </row>
    <row r="404" spans="2:16" ht="18" hidden="1" customHeight="1" x14ac:dyDescent="0.3">
      <c r="B404" s="57">
        <f t="shared" si="323"/>
        <v>0</v>
      </c>
      <c r="C404" s="11"/>
      <c r="D404" s="16" t="s">
        <v>33</v>
      </c>
      <c r="E404" s="13" t="s">
        <v>3</v>
      </c>
      <c r="F404" s="29"/>
      <c r="G404" s="14">
        <f t="shared" si="324"/>
        <v>0</v>
      </c>
      <c r="H404" s="15">
        <f t="shared" si="325"/>
        <v>0</v>
      </c>
      <c r="I404" s="20"/>
      <c r="J404" s="21">
        <f t="shared" si="320"/>
        <v>0</v>
      </c>
      <c r="K404" s="20"/>
      <c r="L404" s="21">
        <f t="shared" si="321"/>
        <v>0</v>
      </c>
      <c r="M404" s="20"/>
      <c r="N404" s="21">
        <f t="shared" si="322"/>
        <v>0</v>
      </c>
      <c r="O404" s="20"/>
      <c r="P404" s="21">
        <f t="shared" si="326"/>
        <v>0</v>
      </c>
    </row>
    <row r="405" spans="2:16" ht="18" hidden="1" customHeight="1" x14ac:dyDescent="0.3">
      <c r="B405" s="57">
        <f t="shared" si="323"/>
        <v>0</v>
      </c>
      <c r="C405" s="11"/>
      <c r="D405" s="16" t="s">
        <v>34</v>
      </c>
      <c r="E405" s="13" t="s">
        <v>3</v>
      </c>
      <c r="F405" s="29"/>
      <c r="G405" s="14">
        <f t="shared" si="324"/>
        <v>0</v>
      </c>
      <c r="H405" s="15">
        <f t="shared" si="325"/>
        <v>0</v>
      </c>
      <c r="I405" s="20"/>
      <c r="J405" s="21">
        <f t="shared" si="320"/>
        <v>0</v>
      </c>
      <c r="K405" s="20"/>
      <c r="L405" s="21">
        <f t="shared" si="321"/>
        <v>0</v>
      </c>
      <c r="M405" s="20"/>
      <c r="N405" s="21">
        <f t="shared" si="322"/>
        <v>0</v>
      </c>
      <c r="O405" s="20"/>
      <c r="P405" s="21">
        <f t="shared" si="326"/>
        <v>0</v>
      </c>
    </row>
    <row r="406" spans="2:16" ht="26.25" hidden="1" thickBot="1" x14ac:dyDescent="0.3">
      <c r="B406" s="58">
        <f>IF(SUM(G407:G412)&gt;0,1,0)</f>
        <v>0</v>
      </c>
      <c r="C406" s="11" t="s">
        <v>282</v>
      </c>
      <c r="D406" s="26" t="s">
        <v>154</v>
      </c>
      <c r="E406" s="13"/>
      <c r="F406" s="30"/>
      <c r="G406" s="20"/>
      <c r="H406" s="21"/>
      <c r="I406" s="20"/>
      <c r="J406" s="21"/>
      <c r="K406" s="20"/>
      <c r="L406" s="21"/>
      <c r="M406" s="20"/>
      <c r="N406" s="21"/>
      <c r="O406" s="20"/>
      <c r="P406" s="21"/>
    </row>
    <row r="407" spans="2:16" ht="18" hidden="1" customHeight="1" x14ac:dyDescent="0.3">
      <c r="B407" s="57">
        <f t="shared" ref="B407:B412" si="327">IF(G407&gt;0,1,0)</f>
        <v>0</v>
      </c>
      <c r="C407" s="11"/>
      <c r="D407" s="16" t="s">
        <v>155</v>
      </c>
      <c r="E407" s="13" t="s">
        <v>3</v>
      </c>
      <c r="F407" s="29"/>
      <c r="G407" s="14">
        <f t="shared" ref="G407:G412" si="328">I407+K407+M407+O407</f>
        <v>0</v>
      </c>
      <c r="H407" s="15">
        <f t="shared" ref="H407:H412" si="329">G407*F407</f>
        <v>0</v>
      </c>
      <c r="I407" s="20"/>
      <c r="J407" s="21">
        <f t="shared" si="320"/>
        <v>0</v>
      </c>
      <c r="K407" s="20"/>
      <c r="L407" s="21">
        <f t="shared" si="321"/>
        <v>0</v>
      </c>
      <c r="M407" s="20"/>
      <c r="N407" s="21">
        <f t="shared" si="322"/>
        <v>0</v>
      </c>
      <c r="O407" s="20"/>
      <c r="P407" s="21">
        <f t="shared" ref="P407:P412" si="330">$F407*O407</f>
        <v>0</v>
      </c>
    </row>
    <row r="408" spans="2:16" ht="18" hidden="1" customHeight="1" x14ac:dyDescent="0.3">
      <c r="B408" s="57">
        <f t="shared" si="327"/>
        <v>0</v>
      </c>
      <c r="C408" s="11"/>
      <c r="D408" s="16" t="s">
        <v>50</v>
      </c>
      <c r="E408" s="13" t="s">
        <v>3</v>
      </c>
      <c r="F408" s="29"/>
      <c r="G408" s="14">
        <f t="shared" si="328"/>
        <v>0</v>
      </c>
      <c r="H408" s="15">
        <f t="shared" si="329"/>
        <v>0</v>
      </c>
      <c r="I408" s="20"/>
      <c r="J408" s="21">
        <f t="shared" si="320"/>
        <v>0</v>
      </c>
      <c r="K408" s="20"/>
      <c r="L408" s="21">
        <f t="shared" si="321"/>
        <v>0</v>
      </c>
      <c r="M408" s="20"/>
      <c r="N408" s="21">
        <f t="shared" si="322"/>
        <v>0</v>
      </c>
      <c r="O408" s="20"/>
      <c r="P408" s="21">
        <f t="shared" si="330"/>
        <v>0</v>
      </c>
    </row>
    <row r="409" spans="2:16" ht="18" hidden="1" customHeight="1" x14ac:dyDescent="0.3">
      <c r="B409" s="57">
        <f t="shared" si="327"/>
        <v>0</v>
      </c>
      <c r="C409" s="11"/>
      <c r="D409" s="16" t="s">
        <v>51</v>
      </c>
      <c r="E409" s="13" t="s">
        <v>3</v>
      </c>
      <c r="F409" s="29"/>
      <c r="G409" s="14">
        <f t="shared" si="328"/>
        <v>0</v>
      </c>
      <c r="H409" s="15">
        <f t="shared" si="329"/>
        <v>0</v>
      </c>
      <c r="I409" s="20"/>
      <c r="J409" s="21">
        <f t="shared" si="320"/>
        <v>0</v>
      </c>
      <c r="K409" s="20"/>
      <c r="L409" s="21">
        <f t="shared" si="321"/>
        <v>0</v>
      </c>
      <c r="M409" s="20"/>
      <c r="N409" s="21">
        <f t="shared" si="322"/>
        <v>0</v>
      </c>
      <c r="O409" s="20"/>
      <c r="P409" s="21">
        <f t="shared" si="330"/>
        <v>0</v>
      </c>
    </row>
    <row r="410" spans="2:16" ht="18" hidden="1" customHeight="1" x14ac:dyDescent="0.3">
      <c r="B410" s="57">
        <f t="shared" si="327"/>
        <v>0</v>
      </c>
      <c r="C410" s="11"/>
      <c r="D410" s="16" t="s">
        <v>32</v>
      </c>
      <c r="E410" s="13" t="s">
        <v>3</v>
      </c>
      <c r="F410" s="29"/>
      <c r="G410" s="14">
        <f t="shared" si="328"/>
        <v>0</v>
      </c>
      <c r="H410" s="15">
        <f t="shared" si="329"/>
        <v>0</v>
      </c>
      <c r="I410" s="20"/>
      <c r="J410" s="21">
        <f t="shared" si="320"/>
        <v>0</v>
      </c>
      <c r="K410" s="20"/>
      <c r="L410" s="21">
        <f t="shared" si="321"/>
        <v>0</v>
      </c>
      <c r="M410" s="20"/>
      <c r="N410" s="21">
        <f t="shared" si="322"/>
        <v>0</v>
      </c>
      <c r="O410" s="20"/>
      <c r="P410" s="21">
        <f t="shared" si="330"/>
        <v>0</v>
      </c>
    </row>
    <row r="411" spans="2:16" ht="18" hidden="1" customHeight="1" x14ac:dyDescent="0.3">
      <c r="B411" s="57">
        <f t="shared" si="327"/>
        <v>0</v>
      </c>
      <c r="C411" s="11"/>
      <c r="D411" s="16" t="s">
        <v>33</v>
      </c>
      <c r="E411" s="13" t="s">
        <v>3</v>
      </c>
      <c r="F411" s="29"/>
      <c r="G411" s="14">
        <f t="shared" si="328"/>
        <v>0</v>
      </c>
      <c r="H411" s="15">
        <f t="shared" si="329"/>
        <v>0</v>
      </c>
      <c r="I411" s="20"/>
      <c r="J411" s="21">
        <f t="shared" si="320"/>
        <v>0</v>
      </c>
      <c r="K411" s="20"/>
      <c r="L411" s="21">
        <f t="shared" si="321"/>
        <v>0</v>
      </c>
      <c r="M411" s="20"/>
      <c r="N411" s="21">
        <f t="shared" si="322"/>
        <v>0</v>
      </c>
      <c r="O411" s="20"/>
      <c r="P411" s="21">
        <f t="shared" si="330"/>
        <v>0</v>
      </c>
    </row>
    <row r="412" spans="2:16" ht="18" hidden="1" customHeight="1" x14ac:dyDescent="0.3">
      <c r="B412" s="57">
        <f t="shared" si="327"/>
        <v>0</v>
      </c>
      <c r="C412" s="11"/>
      <c r="D412" s="16" t="s">
        <v>34</v>
      </c>
      <c r="E412" s="13" t="s">
        <v>3</v>
      </c>
      <c r="F412" s="29"/>
      <c r="G412" s="14">
        <f t="shared" si="328"/>
        <v>0</v>
      </c>
      <c r="H412" s="15">
        <f t="shared" si="329"/>
        <v>0</v>
      </c>
      <c r="I412" s="20"/>
      <c r="J412" s="21">
        <f t="shared" si="320"/>
        <v>0</v>
      </c>
      <c r="K412" s="20"/>
      <c r="L412" s="21">
        <f t="shared" si="321"/>
        <v>0</v>
      </c>
      <c r="M412" s="20"/>
      <c r="N412" s="21">
        <f t="shared" si="322"/>
        <v>0</v>
      </c>
      <c r="O412" s="20"/>
      <c r="P412" s="21">
        <f t="shared" si="330"/>
        <v>0</v>
      </c>
    </row>
    <row r="413" spans="2:16" ht="30" hidden="1" customHeight="1" x14ac:dyDescent="0.3">
      <c r="B413" s="58">
        <f>IF(SUM(G414:G419)&gt;0,1,0)</f>
        <v>0</v>
      </c>
      <c r="C413" s="11" t="s">
        <v>282</v>
      </c>
      <c r="D413" s="26" t="s">
        <v>156</v>
      </c>
      <c r="E413" s="13"/>
      <c r="F413" s="30"/>
      <c r="G413" s="20"/>
      <c r="H413" s="21"/>
      <c r="I413" s="20"/>
      <c r="J413" s="21"/>
      <c r="K413" s="20"/>
      <c r="L413" s="21"/>
      <c r="M413" s="20"/>
      <c r="N413" s="21"/>
      <c r="O413" s="20"/>
      <c r="P413" s="21"/>
    </row>
    <row r="414" spans="2:16" ht="18" hidden="1" customHeight="1" x14ac:dyDescent="0.3">
      <c r="B414" s="57">
        <f t="shared" ref="B414:B419" si="331">IF(G414&gt;0,1,0)</f>
        <v>0</v>
      </c>
      <c r="C414" s="11"/>
      <c r="D414" s="16" t="s">
        <v>155</v>
      </c>
      <c r="E414" s="13" t="s">
        <v>3</v>
      </c>
      <c r="F414" s="29"/>
      <c r="G414" s="14">
        <f t="shared" ref="G414:G419" si="332">I414+K414+M414+O414</f>
        <v>0</v>
      </c>
      <c r="H414" s="15">
        <f t="shared" ref="H414:H419" si="333">G414*F414</f>
        <v>0</v>
      </c>
      <c r="I414" s="20"/>
      <c r="J414" s="21">
        <f t="shared" si="320"/>
        <v>0</v>
      </c>
      <c r="K414" s="20"/>
      <c r="L414" s="21">
        <f t="shared" si="321"/>
        <v>0</v>
      </c>
      <c r="M414" s="20"/>
      <c r="N414" s="21">
        <f t="shared" si="322"/>
        <v>0</v>
      </c>
      <c r="O414" s="20"/>
      <c r="P414" s="21">
        <f t="shared" ref="P414:P419" si="334">$F414*O414</f>
        <v>0</v>
      </c>
    </row>
    <row r="415" spans="2:16" ht="18" hidden="1" customHeight="1" x14ac:dyDescent="0.3">
      <c r="B415" s="57">
        <f t="shared" si="331"/>
        <v>0</v>
      </c>
      <c r="C415" s="11"/>
      <c r="D415" s="16" t="s">
        <v>50</v>
      </c>
      <c r="E415" s="13" t="s">
        <v>3</v>
      </c>
      <c r="F415" s="29"/>
      <c r="G415" s="14">
        <f t="shared" si="332"/>
        <v>0</v>
      </c>
      <c r="H415" s="15">
        <f t="shared" si="333"/>
        <v>0</v>
      </c>
      <c r="I415" s="20"/>
      <c r="J415" s="21">
        <f t="shared" si="320"/>
        <v>0</v>
      </c>
      <c r="K415" s="20"/>
      <c r="L415" s="21">
        <f t="shared" si="321"/>
        <v>0</v>
      </c>
      <c r="M415" s="20"/>
      <c r="N415" s="21">
        <f t="shared" si="322"/>
        <v>0</v>
      </c>
      <c r="O415" s="20"/>
      <c r="P415" s="21">
        <f t="shared" si="334"/>
        <v>0</v>
      </c>
    </row>
    <row r="416" spans="2:16" ht="18" hidden="1" customHeight="1" x14ac:dyDescent="0.3">
      <c r="B416" s="57">
        <f t="shared" si="331"/>
        <v>0</v>
      </c>
      <c r="C416" s="11"/>
      <c r="D416" s="16" t="s">
        <v>51</v>
      </c>
      <c r="E416" s="13" t="s">
        <v>3</v>
      </c>
      <c r="F416" s="29"/>
      <c r="G416" s="14">
        <f t="shared" si="332"/>
        <v>0</v>
      </c>
      <c r="H416" s="15">
        <f t="shared" si="333"/>
        <v>0</v>
      </c>
      <c r="I416" s="20"/>
      <c r="J416" s="21">
        <f t="shared" si="320"/>
        <v>0</v>
      </c>
      <c r="K416" s="20"/>
      <c r="L416" s="21">
        <f t="shared" si="321"/>
        <v>0</v>
      </c>
      <c r="M416" s="20"/>
      <c r="N416" s="21">
        <f t="shared" si="322"/>
        <v>0</v>
      </c>
      <c r="O416" s="20"/>
      <c r="P416" s="21">
        <f t="shared" si="334"/>
        <v>0</v>
      </c>
    </row>
    <row r="417" spans="2:16" ht="18" hidden="1" customHeight="1" x14ac:dyDescent="0.3">
      <c r="B417" s="57">
        <f t="shared" si="331"/>
        <v>0</v>
      </c>
      <c r="C417" s="11"/>
      <c r="D417" s="16" t="s">
        <v>32</v>
      </c>
      <c r="E417" s="13" t="s">
        <v>3</v>
      </c>
      <c r="F417" s="29"/>
      <c r="G417" s="14">
        <f t="shared" si="332"/>
        <v>0</v>
      </c>
      <c r="H417" s="15">
        <f t="shared" si="333"/>
        <v>0</v>
      </c>
      <c r="I417" s="20"/>
      <c r="J417" s="21">
        <f t="shared" si="320"/>
        <v>0</v>
      </c>
      <c r="K417" s="20"/>
      <c r="L417" s="21">
        <f t="shared" si="321"/>
        <v>0</v>
      </c>
      <c r="M417" s="20"/>
      <c r="N417" s="21">
        <f t="shared" si="322"/>
        <v>0</v>
      </c>
      <c r="O417" s="20"/>
      <c r="P417" s="21">
        <f t="shared" si="334"/>
        <v>0</v>
      </c>
    </row>
    <row r="418" spans="2:16" ht="18" hidden="1" customHeight="1" x14ac:dyDescent="0.3">
      <c r="B418" s="57">
        <f t="shared" si="331"/>
        <v>0</v>
      </c>
      <c r="C418" s="11"/>
      <c r="D418" s="16" t="s">
        <v>33</v>
      </c>
      <c r="E418" s="13" t="s">
        <v>3</v>
      </c>
      <c r="F418" s="29"/>
      <c r="G418" s="14">
        <f t="shared" si="332"/>
        <v>0</v>
      </c>
      <c r="H418" s="15">
        <f t="shared" si="333"/>
        <v>0</v>
      </c>
      <c r="I418" s="20"/>
      <c r="J418" s="21">
        <f t="shared" si="320"/>
        <v>0</v>
      </c>
      <c r="K418" s="20"/>
      <c r="L418" s="21">
        <f t="shared" si="321"/>
        <v>0</v>
      </c>
      <c r="M418" s="20"/>
      <c r="N418" s="21">
        <f t="shared" si="322"/>
        <v>0</v>
      </c>
      <c r="O418" s="20"/>
      <c r="P418" s="21">
        <f t="shared" si="334"/>
        <v>0</v>
      </c>
    </row>
    <row r="419" spans="2:16" ht="18" hidden="1" customHeight="1" x14ac:dyDescent="0.3">
      <c r="B419" s="57">
        <f t="shared" si="331"/>
        <v>0</v>
      </c>
      <c r="C419" s="11"/>
      <c r="D419" s="16" t="s">
        <v>34</v>
      </c>
      <c r="E419" s="13" t="s">
        <v>3</v>
      </c>
      <c r="F419" s="29"/>
      <c r="G419" s="14">
        <f t="shared" si="332"/>
        <v>0</v>
      </c>
      <c r="H419" s="15">
        <f t="shared" si="333"/>
        <v>0</v>
      </c>
      <c r="I419" s="20"/>
      <c r="J419" s="21">
        <f t="shared" si="320"/>
        <v>0</v>
      </c>
      <c r="K419" s="20"/>
      <c r="L419" s="21">
        <f t="shared" si="321"/>
        <v>0</v>
      </c>
      <c r="M419" s="20"/>
      <c r="N419" s="21">
        <f t="shared" si="322"/>
        <v>0</v>
      </c>
      <c r="O419" s="20"/>
      <c r="P419" s="21">
        <f t="shared" si="334"/>
        <v>0</v>
      </c>
    </row>
    <row r="420" spans="2:16" ht="30" hidden="1" customHeight="1" x14ac:dyDescent="0.3">
      <c r="B420" s="58">
        <f>IF(SUM(G421:G429)&gt;0,1,0)</f>
        <v>0</v>
      </c>
      <c r="C420" s="11" t="s">
        <v>282</v>
      </c>
      <c r="D420" s="26" t="s">
        <v>157</v>
      </c>
      <c r="E420" s="13"/>
      <c r="F420" s="30"/>
      <c r="G420" s="20"/>
      <c r="H420" s="21"/>
      <c r="I420" s="20"/>
      <c r="J420" s="21"/>
      <c r="K420" s="20"/>
      <c r="L420" s="21"/>
      <c r="M420" s="20"/>
      <c r="N420" s="21"/>
      <c r="O420" s="20"/>
      <c r="P420" s="21"/>
    </row>
    <row r="421" spans="2:16" ht="18" hidden="1" customHeight="1" x14ac:dyDescent="0.3">
      <c r="B421" s="57">
        <f t="shared" ref="B421:B429" si="335">IF(G421&gt;0,1,0)</f>
        <v>0</v>
      </c>
      <c r="C421" s="11"/>
      <c r="D421" s="16" t="s">
        <v>158</v>
      </c>
      <c r="E421" s="13" t="s">
        <v>3</v>
      </c>
      <c r="F421" s="29"/>
      <c r="G421" s="14">
        <f t="shared" ref="G421:G429" si="336">I421+K421+M421+O421</f>
        <v>0</v>
      </c>
      <c r="H421" s="15">
        <f t="shared" ref="H421:H429" si="337">G421*F421</f>
        <v>0</v>
      </c>
      <c r="I421" s="20"/>
      <c r="J421" s="21">
        <f t="shared" si="320"/>
        <v>0</v>
      </c>
      <c r="K421" s="20"/>
      <c r="L421" s="21">
        <f t="shared" si="321"/>
        <v>0</v>
      </c>
      <c r="M421" s="20"/>
      <c r="N421" s="21">
        <f t="shared" si="322"/>
        <v>0</v>
      </c>
      <c r="O421" s="20"/>
      <c r="P421" s="21">
        <f t="shared" ref="P421:P429" si="338">$F421*O421</f>
        <v>0</v>
      </c>
    </row>
    <row r="422" spans="2:16" ht="18" hidden="1" customHeight="1" x14ac:dyDescent="0.3">
      <c r="B422" s="57">
        <f t="shared" si="335"/>
        <v>0</v>
      </c>
      <c r="C422" s="11"/>
      <c r="D422" s="16" t="s">
        <v>159</v>
      </c>
      <c r="E422" s="13" t="s">
        <v>3</v>
      </c>
      <c r="F422" s="29"/>
      <c r="G422" s="14">
        <f t="shared" si="336"/>
        <v>0</v>
      </c>
      <c r="H422" s="15">
        <f t="shared" si="337"/>
        <v>0</v>
      </c>
      <c r="I422" s="20"/>
      <c r="J422" s="21">
        <f t="shared" si="320"/>
        <v>0</v>
      </c>
      <c r="K422" s="20"/>
      <c r="L422" s="21">
        <f t="shared" si="321"/>
        <v>0</v>
      </c>
      <c r="M422" s="20"/>
      <c r="N422" s="21">
        <f t="shared" si="322"/>
        <v>0</v>
      </c>
      <c r="O422" s="20"/>
      <c r="P422" s="21">
        <f t="shared" si="338"/>
        <v>0</v>
      </c>
    </row>
    <row r="423" spans="2:16" ht="18" hidden="1" customHeight="1" x14ac:dyDescent="0.3">
      <c r="B423" s="57">
        <f t="shared" si="335"/>
        <v>0</v>
      </c>
      <c r="C423" s="11"/>
      <c r="D423" s="16" t="s">
        <v>160</v>
      </c>
      <c r="E423" s="13" t="s">
        <v>3</v>
      </c>
      <c r="F423" s="29"/>
      <c r="G423" s="14">
        <f t="shared" si="336"/>
        <v>0</v>
      </c>
      <c r="H423" s="15">
        <f t="shared" si="337"/>
        <v>0</v>
      </c>
      <c r="I423" s="20"/>
      <c r="J423" s="21">
        <f t="shared" si="320"/>
        <v>0</v>
      </c>
      <c r="K423" s="20"/>
      <c r="L423" s="21">
        <f t="shared" si="321"/>
        <v>0</v>
      </c>
      <c r="M423" s="20"/>
      <c r="N423" s="21">
        <f t="shared" si="322"/>
        <v>0</v>
      </c>
      <c r="O423" s="20"/>
      <c r="P423" s="21">
        <f t="shared" si="338"/>
        <v>0</v>
      </c>
    </row>
    <row r="424" spans="2:16" ht="18" hidden="1" customHeight="1" x14ac:dyDescent="0.3">
      <c r="B424" s="57">
        <f t="shared" si="335"/>
        <v>0</v>
      </c>
      <c r="C424" s="11"/>
      <c r="D424" s="16" t="s">
        <v>161</v>
      </c>
      <c r="E424" s="13" t="s">
        <v>3</v>
      </c>
      <c r="F424" s="29"/>
      <c r="G424" s="14">
        <f t="shared" si="336"/>
        <v>0</v>
      </c>
      <c r="H424" s="15">
        <f t="shared" si="337"/>
        <v>0</v>
      </c>
      <c r="I424" s="20"/>
      <c r="J424" s="21">
        <f t="shared" si="320"/>
        <v>0</v>
      </c>
      <c r="K424" s="20"/>
      <c r="L424" s="21">
        <f t="shared" si="321"/>
        <v>0</v>
      </c>
      <c r="M424" s="20"/>
      <c r="N424" s="21">
        <f t="shared" si="322"/>
        <v>0</v>
      </c>
      <c r="O424" s="20"/>
      <c r="P424" s="21">
        <f t="shared" si="338"/>
        <v>0</v>
      </c>
    </row>
    <row r="425" spans="2:16" ht="18" hidden="1" customHeight="1" x14ac:dyDescent="0.3">
      <c r="B425" s="57">
        <f t="shared" si="335"/>
        <v>0</v>
      </c>
      <c r="C425" s="11"/>
      <c r="D425" s="16" t="s">
        <v>162</v>
      </c>
      <c r="E425" s="13" t="s">
        <v>3</v>
      </c>
      <c r="F425" s="29"/>
      <c r="G425" s="14">
        <f t="shared" si="336"/>
        <v>0</v>
      </c>
      <c r="H425" s="15">
        <f t="shared" si="337"/>
        <v>0</v>
      </c>
      <c r="I425" s="20"/>
      <c r="J425" s="21">
        <f t="shared" si="320"/>
        <v>0</v>
      </c>
      <c r="K425" s="20"/>
      <c r="L425" s="21">
        <f t="shared" si="321"/>
        <v>0</v>
      </c>
      <c r="M425" s="20"/>
      <c r="N425" s="21">
        <f t="shared" si="322"/>
        <v>0</v>
      </c>
      <c r="O425" s="20"/>
      <c r="P425" s="21">
        <f t="shared" si="338"/>
        <v>0</v>
      </c>
    </row>
    <row r="426" spans="2:16" ht="18" hidden="1" customHeight="1" x14ac:dyDescent="0.3">
      <c r="B426" s="57">
        <f t="shared" si="335"/>
        <v>0</v>
      </c>
      <c r="C426" s="11"/>
      <c r="D426" s="16" t="s">
        <v>163</v>
      </c>
      <c r="E426" s="13" t="s">
        <v>3</v>
      </c>
      <c r="F426" s="29"/>
      <c r="G426" s="14">
        <f t="shared" si="336"/>
        <v>0</v>
      </c>
      <c r="H426" s="15">
        <f t="shared" si="337"/>
        <v>0</v>
      </c>
      <c r="I426" s="20"/>
      <c r="J426" s="21">
        <f t="shared" si="320"/>
        <v>0</v>
      </c>
      <c r="K426" s="20"/>
      <c r="L426" s="21">
        <f t="shared" si="321"/>
        <v>0</v>
      </c>
      <c r="M426" s="20"/>
      <c r="N426" s="21">
        <f t="shared" si="322"/>
        <v>0</v>
      </c>
      <c r="O426" s="20"/>
      <c r="P426" s="21">
        <f t="shared" si="338"/>
        <v>0</v>
      </c>
    </row>
    <row r="427" spans="2:16" ht="18" hidden="1" customHeight="1" x14ac:dyDescent="0.3">
      <c r="B427" s="57">
        <f t="shared" si="335"/>
        <v>0</v>
      </c>
      <c r="C427" s="11"/>
      <c r="D427" s="16" t="s">
        <v>164</v>
      </c>
      <c r="E427" s="13" t="s">
        <v>3</v>
      </c>
      <c r="F427" s="29"/>
      <c r="G427" s="14">
        <f t="shared" si="336"/>
        <v>0</v>
      </c>
      <c r="H427" s="15">
        <f t="shared" si="337"/>
        <v>0</v>
      </c>
      <c r="I427" s="20"/>
      <c r="J427" s="21">
        <f t="shared" si="320"/>
        <v>0</v>
      </c>
      <c r="K427" s="20"/>
      <c r="L427" s="21">
        <f t="shared" si="321"/>
        <v>0</v>
      </c>
      <c r="M427" s="20"/>
      <c r="N427" s="21">
        <f t="shared" si="322"/>
        <v>0</v>
      </c>
      <c r="O427" s="20"/>
      <c r="P427" s="21">
        <f t="shared" si="338"/>
        <v>0</v>
      </c>
    </row>
    <row r="428" spans="2:16" ht="18" hidden="1" customHeight="1" x14ac:dyDescent="0.3">
      <c r="B428" s="57">
        <f t="shared" si="335"/>
        <v>0</v>
      </c>
      <c r="C428" s="11"/>
      <c r="D428" s="16" t="s">
        <v>165</v>
      </c>
      <c r="E428" s="13" t="s">
        <v>3</v>
      </c>
      <c r="F428" s="29"/>
      <c r="G428" s="14">
        <f t="shared" si="336"/>
        <v>0</v>
      </c>
      <c r="H428" s="15">
        <f t="shared" si="337"/>
        <v>0</v>
      </c>
      <c r="I428" s="20"/>
      <c r="J428" s="21">
        <f t="shared" si="320"/>
        <v>0</v>
      </c>
      <c r="K428" s="20"/>
      <c r="L428" s="21">
        <f t="shared" si="321"/>
        <v>0</v>
      </c>
      <c r="M428" s="20"/>
      <c r="N428" s="21">
        <f t="shared" si="322"/>
        <v>0</v>
      </c>
      <c r="O428" s="20"/>
      <c r="P428" s="21">
        <f t="shared" si="338"/>
        <v>0</v>
      </c>
    </row>
    <row r="429" spans="2:16" ht="18" hidden="1" customHeight="1" x14ac:dyDescent="0.3">
      <c r="B429" s="57">
        <f t="shared" si="335"/>
        <v>0</v>
      </c>
      <c r="C429" s="11"/>
      <c r="D429" s="16" t="s">
        <v>166</v>
      </c>
      <c r="E429" s="13" t="s">
        <v>3</v>
      </c>
      <c r="F429" s="29"/>
      <c r="G429" s="14">
        <f t="shared" si="336"/>
        <v>0</v>
      </c>
      <c r="H429" s="15">
        <f t="shared" si="337"/>
        <v>0</v>
      </c>
      <c r="I429" s="20"/>
      <c r="J429" s="21">
        <f t="shared" si="320"/>
        <v>0</v>
      </c>
      <c r="K429" s="20"/>
      <c r="L429" s="21">
        <f t="shared" si="321"/>
        <v>0</v>
      </c>
      <c r="M429" s="20"/>
      <c r="N429" s="21">
        <f t="shared" si="322"/>
        <v>0</v>
      </c>
      <c r="O429" s="20"/>
      <c r="P429" s="21">
        <f t="shared" si="338"/>
        <v>0</v>
      </c>
    </row>
    <row r="430" spans="2:16" ht="30" hidden="1" customHeight="1" x14ac:dyDescent="0.3">
      <c r="B430" s="58">
        <f>IF(SUM(G431:G442)&gt;0,1,0)</f>
        <v>0</v>
      </c>
      <c r="C430" s="11" t="s">
        <v>282</v>
      </c>
      <c r="D430" s="26" t="s">
        <v>167</v>
      </c>
      <c r="E430" s="13"/>
      <c r="F430" s="30"/>
      <c r="G430" s="20"/>
      <c r="H430" s="21"/>
      <c r="I430" s="20"/>
      <c r="J430" s="21"/>
      <c r="K430" s="20"/>
      <c r="L430" s="21"/>
      <c r="M430" s="20"/>
      <c r="N430" s="21"/>
      <c r="O430" s="20"/>
      <c r="P430" s="21"/>
    </row>
    <row r="431" spans="2:16" ht="18" hidden="1" customHeight="1" x14ac:dyDescent="0.3">
      <c r="B431" s="57">
        <f t="shared" ref="B431:B442" si="339">IF(G431&gt;0,1,0)</f>
        <v>0</v>
      </c>
      <c r="C431" s="11"/>
      <c r="D431" s="16" t="s">
        <v>39</v>
      </c>
      <c r="E431" s="13" t="s">
        <v>3</v>
      </c>
      <c r="F431" s="29"/>
      <c r="G431" s="14">
        <f t="shared" ref="G431:G442" si="340">I431+K431+M431+O431</f>
        <v>0</v>
      </c>
      <c r="H431" s="15">
        <f t="shared" ref="H431:H442" si="341">G431*F431</f>
        <v>0</v>
      </c>
      <c r="I431" s="20"/>
      <c r="J431" s="21">
        <f t="shared" si="320"/>
        <v>0</v>
      </c>
      <c r="K431" s="20"/>
      <c r="L431" s="21">
        <f t="shared" si="321"/>
        <v>0</v>
      </c>
      <c r="M431" s="20"/>
      <c r="N431" s="21">
        <f t="shared" si="322"/>
        <v>0</v>
      </c>
      <c r="O431" s="20"/>
      <c r="P431" s="21">
        <f t="shared" ref="P431:P442" si="342">$F431*O431</f>
        <v>0</v>
      </c>
    </row>
    <row r="432" spans="2:16" ht="18" hidden="1" customHeight="1" x14ac:dyDescent="0.3">
      <c r="B432" s="57">
        <f t="shared" si="339"/>
        <v>0</v>
      </c>
      <c r="C432" s="11"/>
      <c r="D432" s="16" t="s">
        <v>40</v>
      </c>
      <c r="E432" s="13" t="s">
        <v>3</v>
      </c>
      <c r="F432" s="29"/>
      <c r="G432" s="14">
        <f t="shared" si="340"/>
        <v>0</v>
      </c>
      <c r="H432" s="15">
        <f t="shared" si="341"/>
        <v>0</v>
      </c>
      <c r="I432" s="20"/>
      <c r="J432" s="21">
        <f t="shared" si="320"/>
        <v>0</v>
      </c>
      <c r="K432" s="20"/>
      <c r="L432" s="21">
        <f t="shared" si="321"/>
        <v>0</v>
      </c>
      <c r="M432" s="20"/>
      <c r="N432" s="21">
        <f t="shared" si="322"/>
        <v>0</v>
      </c>
      <c r="O432" s="20"/>
      <c r="P432" s="21">
        <f t="shared" si="342"/>
        <v>0</v>
      </c>
    </row>
    <row r="433" spans="2:16" ht="18" hidden="1" customHeight="1" x14ac:dyDescent="0.3">
      <c r="B433" s="57">
        <f t="shared" si="339"/>
        <v>0</v>
      </c>
      <c r="C433" s="11"/>
      <c r="D433" s="16" t="s">
        <v>41</v>
      </c>
      <c r="E433" s="13" t="s">
        <v>3</v>
      </c>
      <c r="F433" s="29"/>
      <c r="G433" s="14">
        <f t="shared" si="340"/>
        <v>0</v>
      </c>
      <c r="H433" s="15">
        <f t="shared" si="341"/>
        <v>0</v>
      </c>
      <c r="I433" s="20"/>
      <c r="J433" s="21">
        <f t="shared" si="320"/>
        <v>0</v>
      </c>
      <c r="K433" s="20"/>
      <c r="L433" s="21">
        <f t="shared" si="321"/>
        <v>0</v>
      </c>
      <c r="M433" s="20"/>
      <c r="N433" s="21">
        <f t="shared" si="322"/>
        <v>0</v>
      </c>
      <c r="O433" s="20"/>
      <c r="P433" s="21">
        <f t="shared" si="342"/>
        <v>0</v>
      </c>
    </row>
    <row r="434" spans="2:16" ht="18" hidden="1" customHeight="1" x14ac:dyDescent="0.3">
      <c r="B434" s="57">
        <f t="shared" si="339"/>
        <v>0</v>
      </c>
      <c r="C434" s="11"/>
      <c r="D434" s="16" t="s">
        <v>42</v>
      </c>
      <c r="E434" s="13" t="s">
        <v>3</v>
      </c>
      <c r="F434" s="29"/>
      <c r="G434" s="14">
        <f t="shared" si="340"/>
        <v>0</v>
      </c>
      <c r="H434" s="15">
        <f t="shared" si="341"/>
        <v>0</v>
      </c>
      <c r="I434" s="20"/>
      <c r="J434" s="21">
        <f t="shared" si="320"/>
        <v>0</v>
      </c>
      <c r="K434" s="20"/>
      <c r="L434" s="21">
        <f t="shared" si="321"/>
        <v>0</v>
      </c>
      <c r="M434" s="20"/>
      <c r="N434" s="21">
        <f t="shared" si="322"/>
        <v>0</v>
      </c>
      <c r="O434" s="20"/>
      <c r="P434" s="21">
        <f t="shared" si="342"/>
        <v>0</v>
      </c>
    </row>
    <row r="435" spans="2:16" ht="18" hidden="1" customHeight="1" x14ac:dyDescent="0.3">
      <c r="B435" s="57">
        <f t="shared" si="339"/>
        <v>0</v>
      </c>
      <c r="C435" s="11"/>
      <c r="D435" s="16" t="s">
        <v>43</v>
      </c>
      <c r="E435" s="13" t="s">
        <v>3</v>
      </c>
      <c r="F435" s="29"/>
      <c r="G435" s="14">
        <f t="shared" si="340"/>
        <v>0</v>
      </c>
      <c r="H435" s="15">
        <f t="shared" si="341"/>
        <v>0</v>
      </c>
      <c r="I435" s="20"/>
      <c r="J435" s="21">
        <f t="shared" si="320"/>
        <v>0</v>
      </c>
      <c r="K435" s="20"/>
      <c r="L435" s="21">
        <f t="shared" si="321"/>
        <v>0</v>
      </c>
      <c r="M435" s="20"/>
      <c r="N435" s="21">
        <f t="shared" si="322"/>
        <v>0</v>
      </c>
      <c r="O435" s="20"/>
      <c r="P435" s="21">
        <f t="shared" si="342"/>
        <v>0</v>
      </c>
    </row>
    <row r="436" spans="2:16" ht="18" hidden="1" customHeight="1" x14ac:dyDescent="0.3">
      <c r="B436" s="57">
        <f t="shared" si="339"/>
        <v>0</v>
      </c>
      <c r="C436" s="11"/>
      <c r="D436" s="16" t="s">
        <v>44</v>
      </c>
      <c r="E436" s="13" t="s">
        <v>3</v>
      </c>
      <c r="F436" s="29"/>
      <c r="G436" s="14">
        <f t="shared" si="340"/>
        <v>0</v>
      </c>
      <c r="H436" s="15">
        <f t="shared" si="341"/>
        <v>0</v>
      </c>
      <c r="I436" s="20"/>
      <c r="J436" s="21">
        <f t="shared" si="320"/>
        <v>0</v>
      </c>
      <c r="K436" s="20"/>
      <c r="L436" s="21">
        <f t="shared" si="321"/>
        <v>0</v>
      </c>
      <c r="M436" s="20"/>
      <c r="N436" s="21">
        <f t="shared" si="322"/>
        <v>0</v>
      </c>
      <c r="O436" s="20"/>
      <c r="P436" s="21">
        <f t="shared" si="342"/>
        <v>0</v>
      </c>
    </row>
    <row r="437" spans="2:16" ht="18" hidden="1" customHeight="1" x14ac:dyDescent="0.3">
      <c r="B437" s="57">
        <f t="shared" si="339"/>
        <v>0</v>
      </c>
      <c r="C437" s="11"/>
      <c r="D437" s="16" t="s">
        <v>45</v>
      </c>
      <c r="E437" s="13" t="s">
        <v>3</v>
      </c>
      <c r="F437" s="29"/>
      <c r="G437" s="14">
        <f t="shared" si="340"/>
        <v>0</v>
      </c>
      <c r="H437" s="15">
        <f t="shared" si="341"/>
        <v>0</v>
      </c>
      <c r="I437" s="20"/>
      <c r="J437" s="21">
        <f t="shared" si="320"/>
        <v>0</v>
      </c>
      <c r="K437" s="20"/>
      <c r="L437" s="21">
        <f t="shared" si="321"/>
        <v>0</v>
      </c>
      <c r="M437" s="20"/>
      <c r="N437" s="21">
        <f t="shared" si="322"/>
        <v>0</v>
      </c>
      <c r="O437" s="20"/>
      <c r="P437" s="21">
        <f t="shared" si="342"/>
        <v>0</v>
      </c>
    </row>
    <row r="438" spans="2:16" ht="18" hidden="1" customHeight="1" x14ac:dyDescent="0.3">
      <c r="B438" s="57">
        <f t="shared" si="339"/>
        <v>0</v>
      </c>
      <c r="C438" s="11"/>
      <c r="D438" s="16" t="s">
        <v>46</v>
      </c>
      <c r="E438" s="13" t="s">
        <v>3</v>
      </c>
      <c r="F438" s="29"/>
      <c r="G438" s="14">
        <f t="shared" si="340"/>
        <v>0</v>
      </c>
      <c r="H438" s="15">
        <f t="shared" si="341"/>
        <v>0</v>
      </c>
      <c r="I438" s="20"/>
      <c r="J438" s="21">
        <f t="shared" si="320"/>
        <v>0</v>
      </c>
      <c r="K438" s="20"/>
      <c r="L438" s="21">
        <f t="shared" si="321"/>
        <v>0</v>
      </c>
      <c r="M438" s="20"/>
      <c r="N438" s="21">
        <f t="shared" si="322"/>
        <v>0</v>
      </c>
      <c r="O438" s="20"/>
      <c r="P438" s="21">
        <f t="shared" si="342"/>
        <v>0</v>
      </c>
    </row>
    <row r="439" spans="2:16" ht="18" hidden="1" customHeight="1" x14ac:dyDescent="0.3">
      <c r="B439" s="57">
        <f t="shared" si="339"/>
        <v>0</v>
      </c>
      <c r="C439" s="11"/>
      <c r="D439" s="16" t="s">
        <v>47</v>
      </c>
      <c r="E439" s="13" t="s">
        <v>3</v>
      </c>
      <c r="F439" s="29"/>
      <c r="G439" s="14">
        <f t="shared" si="340"/>
        <v>0</v>
      </c>
      <c r="H439" s="15">
        <f t="shared" si="341"/>
        <v>0</v>
      </c>
      <c r="I439" s="20"/>
      <c r="J439" s="21">
        <f t="shared" si="320"/>
        <v>0</v>
      </c>
      <c r="K439" s="20"/>
      <c r="L439" s="21">
        <f t="shared" si="321"/>
        <v>0</v>
      </c>
      <c r="M439" s="20"/>
      <c r="N439" s="21">
        <f t="shared" si="322"/>
        <v>0</v>
      </c>
      <c r="O439" s="20"/>
      <c r="P439" s="21">
        <f t="shared" si="342"/>
        <v>0</v>
      </c>
    </row>
    <row r="440" spans="2:16" ht="18" hidden="1" customHeight="1" x14ac:dyDescent="0.3">
      <c r="B440" s="57">
        <f t="shared" si="339"/>
        <v>0</v>
      </c>
      <c r="C440" s="11"/>
      <c r="D440" s="16" t="s">
        <v>48</v>
      </c>
      <c r="E440" s="13" t="s">
        <v>3</v>
      </c>
      <c r="F440" s="29"/>
      <c r="G440" s="14">
        <f t="shared" si="340"/>
        <v>0</v>
      </c>
      <c r="H440" s="15">
        <f t="shared" si="341"/>
        <v>0</v>
      </c>
      <c r="I440" s="20"/>
      <c r="J440" s="21">
        <f t="shared" si="320"/>
        <v>0</v>
      </c>
      <c r="K440" s="20"/>
      <c r="L440" s="21">
        <f t="shared" si="321"/>
        <v>0</v>
      </c>
      <c r="M440" s="20"/>
      <c r="N440" s="21">
        <f t="shared" si="322"/>
        <v>0</v>
      </c>
      <c r="O440" s="20"/>
      <c r="P440" s="21">
        <f t="shared" si="342"/>
        <v>0</v>
      </c>
    </row>
    <row r="441" spans="2:16" ht="18" hidden="1" customHeight="1" x14ac:dyDescent="0.3">
      <c r="B441" s="57">
        <f t="shared" si="339"/>
        <v>0</v>
      </c>
      <c r="C441" s="11"/>
      <c r="D441" s="16" t="s">
        <v>168</v>
      </c>
      <c r="E441" s="13" t="s">
        <v>3</v>
      </c>
      <c r="F441" s="29"/>
      <c r="G441" s="14">
        <f t="shared" si="340"/>
        <v>0</v>
      </c>
      <c r="H441" s="15">
        <f t="shared" si="341"/>
        <v>0</v>
      </c>
      <c r="I441" s="20"/>
      <c r="J441" s="21">
        <f t="shared" si="320"/>
        <v>0</v>
      </c>
      <c r="K441" s="20"/>
      <c r="L441" s="21">
        <f t="shared" si="321"/>
        <v>0</v>
      </c>
      <c r="M441" s="20"/>
      <c r="N441" s="21">
        <f t="shared" si="322"/>
        <v>0</v>
      </c>
      <c r="O441" s="20"/>
      <c r="P441" s="21">
        <f t="shared" si="342"/>
        <v>0</v>
      </c>
    </row>
    <row r="442" spans="2:16" ht="18" hidden="1" customHeight="1" x14ac:dyDescent="0.3">
      <c r="B442" s="57">
        <f t="shared" si="339"/>
        <v>0</v>
      </c>
      <c r="C442" s="11"/>
      <c r="D442" s="16" t="s">
        <v>169</v>
      </c>
      <c r="E442" s="13" t="s">
        <v>3</v>
      </c>
      <c r="F442" s="29"/>
      <c r="G442" s="14">
        <f t="shared" si="340"/>
        <v>0</v>
      </c>
      <c r="H442" s="15">
        <f t="shared" si="341"/>
        <v>0</v>
      </c>
      <c r="I442" s="20"/>
      <c r="J442" s="21">
        <f t="shared" si="320"/>
        <v>0</v>
      </c>
      <c r="K442" s="20"/>
      <c r="L442" s="21">
        <f t="shared" si="321"/>
        <v>0</v>
      </c>
      <c r="M442" s="20"/>
      <c r="N442" s="21">
        <f t="shared" si="322"/>
        <v>0</v>
      </c>
      <c r="O442" s="20"/>
      <c r="P442" s="21">
        <f t="shared" si="342"/>
        <v>0</v>
      </c>
    </row>
    <row r="443" spans="2:16" ht="30" hidden="1" customHeight="1" x14ac:dyDescent="0.3">
      <c r="B443" s="58">
        <f>IF(SUM(G444:G452)&gt;0,1,0)</f>
        <v>0</v>
      </c>
      <c r="C443" s="59"/>
      <c r="D443" s="60" t="s">
        <v>275</v>
      </c>
      <c r="E443" s="61"/>
      <c r="F443" s="62"/>
      <c r="G443" s="63"/>
      <c r="H443" s="64"/>
      <c r="I443" s="63"/>
      <c r="J443" s="64"/>
      <c r="K443" s="63"/>
      <c r="L443" s="64"/>
      <c r="M443" s="63"/>
      <c r="N443" s="64"/>
      <c r="O443" s="63"/>
      <c r="P443" s="64"/>
    </row>
    <row r="444" spans="2:16" ht="18" hidden="1" customHeight="1" x14ac:dyDescent="0.3">
      <c r="B444" s="57">
        <f t="shared" ref="B444:B452" si="343">IF(G444&gt;0,1,0)</f>
        <v>0</v>
      </c>
      <c r="C444" s="11" t="s">
        <v>282</v>
      </c>
      <c r="D444" s="16" t="s">
        <v>231</v>
      </c>
      <c r="E444" s="13" t="s">
        <v>18</v>
      </c>
      <c r="F444" s="29"/>
      <c r="G444" s="14">
        <f t="shared" ref="G444:G452" si="344">I444+K444+M444+O444</f>
        <v>0</v>
      </c>
      <c r="H444" s="15">
        <f t="shared" ref="H444:H452" si="345">G444*F444</f>
        <v>0</v>
      </c>
      <c r="I444" s="20"/>
      <c r="J444" s="21">
        <f t="shared" si="320"/>
        <v>0</v>
      </c>
      <c r="K444" s="20"/>
      <c r="L444" s="21">
        <f t="shared" si="321"/>
        <v>0</v>
      </c>
      <c r="M444" s="20"/>
      <c r="N444" s="21">
        <f t="shared" si="322"/>
        <v>0</v>
      </c>
      <c r="O444" s="20"/>
      <c r="P444" s="21">
        <f t="shared" ref="P444:P452" si="346">$F444*O444</f>
        <v>0</v>
      </c>
    </row>
    <row r="445" spans="2:16" ht="18" hidden="1" customHeight="1" x14ac:dyDescent="0.3">
      <c r="B445" s="57">
        <f t="shared" si="343"/>
        <v>0</v>
      </c>
      <c r="C445" s="11" t="s">
        <v>282</v>
      </c>
      <c r="D445" s="16" t="s">
        <v>232</v>
      </c>
      <c r="E445" s="13" t="s">
        <v>18</v>
      </c>
      <c r="F445" s="29"/>
      <c r="G445" s="14">
        <f t="shared" si="344"/>
        <v>0</v>
      </c>
      <c r="H445" s="15">
        <f t="shared" si="345"/>
        <v>0</v>
      </c>
      <c r="I445" s="20"/>
      <c r="J445" s="21">
        <f t="shared" si="320"/>
        <v>0</v>
      </c>
      <c r="K445" s="20"/>
      <c r="L445" s="21">
        <f t="shared" si="321"/>
        <v>0</v>
      </c>
      <c r="M445" s="20"/>
      <c r="N445" s="21">
        <f t="shared" si="322"/>
        <v>0</v>
      </c>
      <c r="O445" s="20"/>
      <c r="P445" s="21">
        <f t="shared" si="346"/>
        <v>0</v>
      </c>
    </row>
    <row r="446" spans="2:16" ht="18" hidden="1" customHeight="1" x14ac:dyDescent="0.3">
      <c r="B446" s="57">
        <f t="shared" si="343"/>
        <v>0</v>
      </c>
      <c r="C446" s="11" t="s">
        <v>282</v>
      </c>
      <c r="D446" s="16" t="s">
        <v>233</v>
      </c>
      <c r="E446" s="13" t="s">
        <v>18</v>
      </c>
      <c r="F446" s="29"/>
      <c r="G446" s="14">
        <f t="shared" si="344"/>
        <v>0</v>
      </c>
      <c r="H446" s="15">
        <f t="shared" si="345"/>
        <v>0</v>
      </c>
      <c r="I446" s="20"/>
      <c r="J446" s="21">
        <f t="shared" si="320"/>
        <v>0</v>
      </c>
      <c r="K446" s="20"/>
      <c r="L446" s="21">
        <f t="shared" si="321"/>
        <v>0</v>
      </c>
      <c r="M446" s="20"/>
      <c r="N446" s="21">
        <f t="shared" si="322"/>
        <v>0</v>
      </c>
      <c r="O446" s="20"/>
      <c r="P446" s="21">
        <f t="shared" si="346"/>
        <v>0</v>
      </c>
    </row>
    <row r="447" spans="2:16" ht="18" hidden="1" customHeight="1" x14ac:dyDescent="0.3">
      <c r="B447" s="57">
        <f t="shared" si="343"/>
        <v>0</v>
      </c>
      <c r="C447" s="11" t="s">
        <v>282</v>
      </c>
      <c r="D447" s="16" t="s">
        <v>234</v>
      </c>
      <c r="E447" s="13" t="s">
        <v>18</v>
      </c>
      <c r="F447" s="29"/>
      <c r="G447" s="14">
        <f t="shared" si="344"/>
        <v>0</v>
      </c>
      <c r="H447" s="15">
        <f t="shared" si="345"/>
        <v>0</v>
      </c>
      <c r="I447" s="20"/>
      <c r="J447" s="21">
        <f t="shared" si="320"/>
        <v>0</v>
      </c>
      <c r="K447" s="20"/>
      <c r="L447" s="21">
        <f t="shared" si="321"/>
        <v>0</v>
      </c>
      <c r="M447" s="20"/>
      <c r="N447" s="21">
        <f t="shared" si="322"/>
        <v>0</v>
      </c>
      <c r="O447" s="20"/>
      <c r="P447" s="21">
        <f t="shared" si="346"/>
        <v>0</v>
      </c>
    </row>
    <row r="448" spans="2:16" ht="18" hidden="1" customHeight="1" x14ac:dyDescent="0.3">
      <c r="B448" s="57">
        <f t="shared" ref="B448" si="347">IF(G448&gt;0,1,0)</f>
        <v>0</v>
      </c>
      <c r="C448" s="11" t="s">
        <v>282</v>
      </c>
      <c r="D448" s="16" t="s">
        <v>460</v>
      </c>
      <c r="E448" s="13" t="s">
        <v>18</v>
      </c>
      <c r="F448" s="29"/>
      <c r="G448" s="14">
        <f t="shared" ref="G448" si="348">I448+K448+M448+O448</f>
        <v>0</v>
      </c>
      <c r="H448" s="15">
        <f t="shared" ref="H448" si="349">G448*F448</f>
        <v>0</v>
      </c>
      <c r="I448" s="20"/>
      <c r="J448" s="21">
        <f t="shared" ref="J448" si="350">$F448*I448</f>
        <v>0</v>
      </c>
      <c r="K448" s="20"/>
      <c r="L448" s="21">
        <f t="shared" ref="L448" si="351">$F448*K448</f>
        <v>0</v>
      </c>
      <c r="M448" s="20"/>
      <c r="N448" s="21">
        <f t="shared" ref="N448" si="352">$F448*M448</f>
        <v>0</v>
      </c>
      <c r="O448" s="20"/>
      <c r="P448" s="21">
        <f t="shared" ref="P448" si="353">$F448*O448</f>
        <v>0</v>
      </c>
    </row>
    <row r="449" spans="2:16" ht="18" hidden="1" customHeight="1" x14ac:dyDescent="0.3">
      <c r="B449" s="57">
        <f t="shared" si="343"/>
        <v>0</v>
      </c>
      <c r="C449" s="11" t="s">
        <v>282</v>
      </c>
      <c r="D449" s="16" t="s">
        <v>235</v>
      </c>
      <c r="E449" s="13" t="s">
        <v>18</v>
      </c>
      <c r="F449" s="29"/>
      <c r="G449" s="14">
        <f t="shared" si="344"/>
        <v>0</v>
      </c>
      <c r="H449" s="15">
        <f t="shared" si="345"/>
        <v>0</v>
      </c>
      <c r="I449" s="20"/>
      <c r="J449" s="21">
        <f t="shared" si="320"/>
        <v>0</v>
      </c>
      <c r="K449" s="20"/>
      <c r="L449" s="21">
        <f t="shared" si="321"/>
        <v>0</v>
      </c>
      <c r="M449" s="20"/>
      <c r="N449" s="21">
        <f t="shared" si="322"/>
        <v>0</v>
      </c>
      <c r="O449" s="20"/>
      <c r="P449" s="21">
        <f t="shared" si="346"/>
        <v>0</v>
      </c>
    </row>
    <row r="450" spans="2:16" ht="18" hidden="1" customHeight="1" x14ac:dyDescent="0.3">
      <c r="B450" s="57">
        <f t="shared" si="343"/>
        <v>0</v>
      </c>
      <c r="C450" s="11" t="s">
        <v>282</v>
      </c>
      <c r="D450" s="16" t="s">
        <v>188</v>
      </c>
      <c r="E450" s="13" t="s">
        <v>18</v>
      </c>
      <c r="F450" s="29"/>
      <c r="G450" s="14">
        <f t="shared" si="344"/>
        <v>0</v>
      </c>
      <c r="H450" s="15">
        <f t="shared" si="345"/>
        <v>0</v>
      </c>
      <c r="I450" s="20"/>
      <c r="J450" s="21">
        <f t="shared" si="320"/>
        <v>0</v>
      </c>
      <c r="K450" s="20"/>
      <c r="L450" s="21">
        <f t="shared" si="321"/>
        <v>0</v>
      </c>
      <c r="M450" s="20"/>
      <c r="N450" s="21">
        <f t="shared" si="322"/>
        <v>0</v>
      </c>
      <c r="O450" s="20"/>
      <c r="P450" s="21">
        <f t="shared" si="346"/>
        <v>0</v>
      </c>
    </row>
    <row r="451" spans="2:16" ht="18" hidden="1" customHeight="1" x14ac:dyDescent="0.3">
      <c r="B451" s="57">
        <f t="shared" si="343"/>
        <v>0</v>
      </c>
      <c r="C451" s="11" t="s">
        <v>282</v>
      </c>
      <c r="D451" s="16" t="s">
        <v>236</v>
      </c>
      <c r="E451" s="13" t="s">
        <v>18</v>
      </c>
      <c r="F451" s="29"/>
      <c r="G451" s="14">
        <f t="shared" si="344"/>
        <v>0</v>
      </c>
      <c r="H451" s="15">
        <f t="shared" si="345"/>
        <v>0</v>
      </c>
      <c r="I451" s="20"/>
      <c r="J451" s="21">
        <f t="shared" si="320"/>
        <v>0</v>
      </c>
      <c r="K451" s="20"/>
      <c r="L451" s="21">
        <f t="shared" si="321"/>
        <v>0</v>
      </c>
      <c r="M451" s="20"/>
      <c r="N451" s="21">
        <f t="shared" si="322"/>
        <v>0</v>
      </c>
      <c r="O451" s="20"/>
      <c r="P451" s="21">
        <f t="shared" si="346"/>
        <v>0</v>
      </c>
    </row>
    <row r="452" spans="2:16" ht="18" hidden="1" customHeight="1" x14ac:dyDescent="0.3">
      <c r="B452" s="57">
        <f t="shared" si="343"/>
        <v>0</v>
      </c>
      <c r="C452" s="11" t="s">
        <v>282</v>
      </c>
      <c r="D452" s="16" t="s">
        <v>189</v>
      </c>
      <c r="E452" s="13" t="s">
        <v>18</v>
      </c>
      <c r="F452" s="29"/>
      <c r="G452" s="14">
        <f t="shared" si="344"/>
        <v>0</v>
      </c>
      <c r="H452" s="15">
        <f t="shared" si="345"/>
        <v>0</v>
      </c>
      <c r="I452" s="20"/>
      <c r="J452" s="21">
        <f t="shared" si="320"/>
        <v>0</v>
      </c>
      <c r="K452" s="20"/>
      <c r="L452" s="21">
        <f t="shared" si="321"/>
        <v>0</v>
      </c>
      <c r="M452" s="20"/>
      <c r="N452" s="21">
        <f t="shared" si="322"/>
        <v>0</v>
      </c>
      <c r="O452" s="20"/>
      <c r="P452" s="21">
        <f t="shared" si="346"/>
        <v>0</v>
      </c>
    </row>
    <row r="453" spans="2:16" ht="30" hidden="1" customHeight="1" x14ac:dyDescent="0.3">
      <c r="B453" s="58">
        <f>IF(SUM(G454:G456)&gt;0,1,0)</f>
        <v>0</v>
      </c>
      <c r="C453" s="59"/>
      <c r="D453" s="60" t="s">
        <v>274</v>
      </c>
      <c r="E453" s="61"/>
      <c r="F453" s="62"/>
      <c r="G453" s="63"/>
      <c r="H453" s="64"/>
      <c r="I453" s="63"/>
      <c r="J453" s="64"/>
      <c r="K453" s="63"/>
      <c r="L453" s="64"/>
      <c r="M453" s="63"/>
      <c r="N453" s="64"/>
      <c r="O453" s="63"/>
      <c r="P453" s="64"/>
    </row>
    <row r="454" spans="2:16" ht="18" hidden="1" customHeight="1" x14ac:dyDescent="0.3">
      <c r="B454" s="57">
        <f t="shared" ref="B454:B456" si="354">IF(G454&gt;0,1,0)</f>
        <v>0</v>
      </c>
      <c r="C454" s="11" t="s">
        <v>282</v>
      </c>
      <c r="D454" s="16" t="s">
        <v>314</v>
      </c>
      <c r="E454" s="13" t="s">
        <v>18</v>
      </c>
      <c r="F454" s="29"/>
      <c r="G454" s="14">
        <f t="shared" ref="G454:G456" si="355">I454+K454+M454+O454</f>
        <v>0</v>
      </c>
      <c r="H454" s="15">
        <f t="shared" ref="H454:H456" si="356">G454*F454</f>
        <v>0</v>
      </c>
      <c r="I454" s="20"/>
      <c r="J454" s="21">
        <f t="shared" si="320"/>
        <v>0</v>
      </c>
      <c r="K454" s="20"/>
      <c r="L454" s="21">
        <f t="shared" si="321"/>
        <v>0</v>
      </c>
      <c r="M454" s="20"/>
      <c r="N454" s="21">
        <f t="shared" si="322"/>
        <v>0</v>
      </c>
      <c r="O454" s="20"/>
      <c r="P454" s="21">
        <f t="shared" ref="P454:P456" si="357">$F454*O454</f>
        <v>0</v>
      </c>
    </row>
    <row r="455" spans="2:16" ht="18" hidden="1" customHeight="1" x14ac:dyDescent="0.3">
      <c r="B455" s="57">
        <f t="shared" si="354"/>
        <v>0</v>
      </c>
      <c r="C455" s="11" t="s">
        <v>282</v>
      </c>
      <c r="D455" s="16" t="s">
        <v>190</v>
      </c>
      <c r="E455" s="13" t="s">
        <v>18</v>
      </c>
      <c r="F455" s="29"/>
      <c r="G455" s="14">
        <f t="shared" si="355"/>
        <v>0</v>
      </c>
      <c r="H455" s="15">
        <f t="shared" si="356"/>
        <v>0</v>
      </c>
      <c r="I455" s="20"/>
      <c r="J455" s="21">
        <f t="shared" si="320"/>
        <v>0</v>
      </c>
      <c r="K455" s="20"/>
      <c r="L455" s="21">
        <f t="shared" si="321"/>
        <v>0</v>
      </c>
      <c r="M455" s="20"/>
      <c r="N455" s="21">
        <f t="shared" si="322"/>
        <v>0</v>
      </c>
      <c r="O455" s="20"/>
      <c r="P455" s="21">
        <f t="shared" si="357"/>
        <v>0</v>
      </c>
    </row>
    <row r="456" spans="2:16" ht="30" hidden="1" customHeight="1" x14ac:dyDescent="0.3">
      <c r="B456" s="57">
        <f t="shared" si="354"/>
        <v>0</v>
      </c>
      <c r="C456" s="11" t="s">
        <v>282</v>
      </c>
      <c r="D456" s="16" t="s">
        <v>191</v>
      </c>
      <c r="E456" s="13" t="s">
        <v>18</v>
      </c>
      <c r="F456" s="29"/>
      <c r="G456" s="14">
        <f t="shared" si="355"/>
        <v>0</v>
      </c>
      <c r="H456" s="15">
        <f t="shared" si="356"/>
        <v>0</v>
      </c>
      <c r="I456" s="20"/>
      <c r="J456" s="21">
        <f t="shared" si="320"/>
        <v>0</v>
      </c>
      <c r="K456" s="20"/>
      <c r="L456" s="21">
        <f t="shared" si="321"/>
        <v>0</v>
      </c>
      <c r="M456" s="20"/>
      <c r="N456" s="21">
        <f t="shared" si="322"/>
        <v>0</v>
      </c>
      <c r="O456" s="20"/>
      <c r="P456" s="21">
        <f t="shared" si="357"/>
        <v>0</v>
      </c>
    </row>
    <row r="457" spans="2:16" ht="30" hidden="1" customHeight="1" x14ac:dyDescent="0.3">
      <c r="B457" s="58">
        <f>IF(SUM(G458:G460)&gt;0,1,0)</f>
        <v>0</v>
      </c>
      <c r="C457" s="59"/>
      <c r="D457" s="60" t="s">
        <v>273</v>
      </c>
      <c r="E457" s="61"/>
      <c r="F457" s="62"/>
      <c r="G457" s="63"/>
      <c r="H457" s="64"/>
      <c r="I457" s="63"/>
      <c r="J457" s="64"/>
      <c r="K457" s="63"/>
      <c r="L457" s="64"/>
      <c r="M457" s="63"/>
      <c r="N457" s="64"/>
      <c r="O457" s="63"/>
      <c r="P457" s="64"/>
    </row>
    <row r="458" spans="2:16" ht="18" hidden="1" customHeight="1" x14ac:dyDescent="0.3">
      <c r="B458" s="57">
        <f t="shared" ref="B458:B459" si="358">IF(G458&gt;0,1,0)</f>
        <v>0</v>
      </c>
      <c r="C458" s="11" t="s">
        <v>282</v>
      </c>
      <c r="D458" s="16" t="s">
        <v>170</v>
      </c>
      <c r="E458" s="13" t="s">
        <v>18</v>
      </c>
      <c r="F458" s="29"/>
      <c r="G458" s="14">
        <f t="shared" ref="G458:G460" si="359">I458+K458+M458+O458</f>
        <v>0</v>
      </c>
      <c r="H458" s="15">
        <f t="shared" ref="H458:H460" si="360">G458*F458</f>
        <v>0</v>
      </c>
      <c r="I458" s="20"/>
      <c r="J458" s="21">
        <f t="shared" si="320"/>
        <v>0</v>
      </c>
      <c r="K458" s="20"/>
      <c r="L458" s="21">
        <f t="shared" si="321"/>
        <v>0</v>
      </c>
      <c r="M458" s="20"/>
      <c r="N458" s="21">
        <f t="shared" si="322"/>
        <v>0</v>
      </c>
      <c r="O458" s="20"/>
      <c r="P458" s="21">
        <f t="shared" ref="P458:P460" si="361">$F458*O458</f>
        <v>0</v>
      </c>
    </row>
    <row r="459" spans="2:16" ht="18" hidden="1" customHeight="1" x14ac:dyDescent="0.3">
      <c r="B459" s="57">
        <f t="shared" si="358"/>
        <v>0</v>
      </c>
      <c r="C459" s="11" t="s">
        <v>282</v>
      </c>
      <c r="D459" s="16" t="s">
        <v>315</v>
      </c>
      <c r="E459" s="13" t="s">
        <v>18</v>
      </c>
      <c r="F459" s="29"/>
      <c r="G459" s="14">
        <f t="shared" si="359"/>
        <v>0</v>
      </c>
      <c r="H459" s="15">
        <f t="shared" si="360"/>
        <v>0</v>
      </c>
      <c r="I459" s="20"/>
      <c r="J459" s="21">
        <f t="shared" si="320"/>
        <v>0</v>
      </c>
      <c r="K459" s="20"/>
      <c r="L459" s="21">
        <f t="shared" si="321"/>
        <v>0</v>
      </c>
      <c r="M459" s="20"/>
      <c r="N459" s="21">
        <f t="shared" si="322"/>
        <v>0</v>
      </c>
      <c r="O459" s="20"/>
      <c r="P459" s="21">
        <f t="shared" si="361"/>
        <v>0</v>
      </c>
    </row>
    <row r="460" spans="2:16" ht="18" hidden="1" customHeight="1" x14ac:dyDescent="0.3">
      <c r="B460" s="57">
        <f t="shared" ref="B460" si="362">IF(G460&gt;0,1,0)</f>
        <v>0</v>
      </c>
      <c r="C460" s="11" t="s">
        <v>282</v>
      </c>
      <c r="D460" s="16" t="s">
        <v>316</v>
      </c>
      <c r="E460" s="13" t="s">
        <v>18</v>
      </c>
      <c r="F460" s="29"/>
      <c r="G460" s="14">
        <f t="shared" si="359"/>
        <v>0</v>
      </c>
      <c r="H460" s="15">
        <f t="shared" si="360"/>
        <v>0</v>
      </c>
      <c r="I460" s="20"/>
      <c r="J460" s="21">
        <f t="shared" ref="J460" si="363">$F460*I460</f>
        <v>0</v>
      </c>
      <c r="K460" s="20"/>
      <c r="L460" s="21">
        <f t="shared" ref="L460" si="364">$F460*K460</f>
        <v>0</v>
      </c>
      <c r="M460" s="20"/>
      <c r="N460" s="21">
        <f t="shared" ref="N460" si="365">$F460*M460</f>
        <v>0</v>
      </c>
      <c r="O460" s="20"/>
      <c r="P460" s="21">
        <f t="shared" si="361"/>
        <v>0</v>
      </c>
    </row>
    <row r="461" spans="2:16" ht="18.75" hidden="1" customHeight="1" x14ac:dyDescent="0.3">
      <c r="B461" s="58">
        <f>IF(SUM(G462:G465)&gt;0,1,0)</f>
        <v>0</v>
      </c>
      <c r="C461" s="59"/>
      <c r="D461" s="60" t="s">
        <v>99</v>
      </c>
      <c r="E461" s="61"/>
      <c r="F461" s="62"/>
      <c r="G461" s="63"/>
      <c r="H461" s="64"/>
      <c r="I461" s="63"/>
      <c r="J461" s="64"/>
      <c r="K461" s="63"/>
      <c r="L461" s="64"/>
      <c r="M461" s="63"/>
      <c r="N461" s="64"/>
      <c r="O461" s="63"/>
      <c r="P461" s="64"/>
    </row>
    <row r="462" spans="2:16" ht="30" hidden="1" customHeight="1" x14ac:dyDescent="0.3">
      <c r="B462" s="57">
        <f t="shared" ref="B462:B465" si="366">IF(G462&gt;0,1,0)</f>
        <v>0</v>
      </c>
      <c r="C462" s="11" t="s">
        <v>282</v>
      </c>
      <c r="D462" s="16" t="s">
        <v>192</v>
      </c>
      <c r="E462" s="13" t="s">
        <v>18</v>
      </c>
      <c r="F462" s="29"/>
      <c r="G462" s="14">
        <f t="shared" ref="G462:G465" si="367">I462+K462+M462+O462</f>
        <v>0</v>
      </c>
      <c r="H462" s="15">
        <f t="shared" ref="H462:H465" si="368">G462*F462</f>
        <v>0</v>
      </c>
      <c r="I462" s="20"/>
      <c r="J462" s="21">
        <f t="shared" si="320"/>
        <v>0</v>
      </c>
      <c r="K462" s="20"/>
      <c r="L462" s="21">
        <f t="shared" si="321"/>
        <v>0</v>
      </c>
      <c r="M462" s="20"/>
      <c r="N462" s="21">
        <f t="shared" si="322"/>
        <v>0</v>
      </c>
      <c r="O462" s="20"/>
      <c r="P462" s="21">
        <f t="shared" ref="P462:P465" si="369">$F462*O462</f>
        <v>0</v>
      </c>
    </row>
    <row r="463" spans="2:16" ht="30" hidden="1" customHeight="1" x14ac:dyDescent="0.3">
      <c r="B463" s="57">
        <f t="shared" si="366"/>
        <v>0</v>
      </c>
      <c r="C463" s="11" t="s">
        <v>282</v>
      </c>
      <c r="D463" s="16" t="s">
        <v>95</v>
      </c>
      <c r="E463" s="13" t="s">
        <v>18</v>
      </c>
      <c r="F463" s="29"/>
      <c r="G463" s="14">
        <f t="shared" si="367"/>
        <v>0</v>
      </c>
      <c r="H463" s="15">
        <f t="shared" si="368"/>
        <v>0</v>
      </c>
      <c r="I463" s="20"/>
      <c r="J463" s="21">
        <f t="shared" ref="J463:J527" si="370">$F463*I463</f>
        <v>0</v>
      </c>
      <c r="K463" s="20"/>
      <c r="L463" s="21">
        <f t="shared" ref="L463:L527" si="371">$F463*K463</f>
        <v>0</v>
      </c>
      <c r="M463" s="20"/>
      <c r="N463" s="21">
        <f t="shared" ref="N463:N527" si="372">$F463*M463</f>
        <v>0</v>
      </c>
      <c r="O463" s="20"/>
      <c r="P463" s="21">
        <f t="shared" si="369"/>
        <v>0</v>
      </c>
    </row>
    <row r="464" spans="2:16" ht="18" hidden="1" customHeight="1" x14ac:dyDescent="0.3">
      <c r="B464" s="57">
        <f t="shared" si="366"/>
        <v>0</v>
      </c>
      <c r="C464" s="11" t="s">
        <v>282</v>
      </c>
      <c r="D464" s="16" t="s">
        <v>193</v>
      </c>
      <c r="E464" s="13" t="s">
        <v>18</v>
      </c>
      <c r="F464" s="29"/>
      <c r="G464" s="14">
        <f t="shared" si="367"/>
        <v>0</v>
      </c>
      <c r="H464" s="15">
        <f t="shared" si="368"/>
        <v>0</v>
      </c>
      <c r="I464" s="20"/>
      <c r="J464" s="21">
        <f t="shared" si="370"/>
        <v>0</v>
      </c>
      <c r="K464" s="20"/>
      <c r="L464" s="21">
        <f t="shared" si="371"/>
        <v>0</v>
      </c>
      <c r="M464" s="20"/>
      <c r="N464" s="21">
        <f t="shared" si="372"/>
        <v>0</v>
      </c>
      <c r="O464" s="20"/>
      <c r="P464" s="21">
        <f t="shared" si="369"/>
        <v>0</v>
      </c>
    </row>
    <row r="465" spans="2:16" ht="30" hidden="1" customHeight="1" x14ac:dyDescent="0.3">
      <c r="B465" s="57">
        <f t="shared" si="366"/>
        <v>0</v>
      </c>
      <c r="C465" s="11" t="s">
        <v>282</v>
      </c>
      <c r="D465" s="16" t="s">
        <v>102</v>
      </c>
      <c r="E465" s="13" t="s">
        <v>18</v>
      </c>
      <c r="F465" s="29"/>
      <c r="G465" s="14">
        <f t="shared" si="367"/>
        <v>0</v>
      </c>
      <c r="H465" s="15">
        <f t="shared" si="368"/>
        <v>0</v>
      </c>
      <c r="I465" s="20"/>
      <c r="J465" s="21">
        <f t="shared" si="370"/>
        <v>0</v>
      </c>
      <c r="K465" s="20"/>
      <c r="L465" s="21">
        <f t="shared" si="371"/>
        <v>0</v>
      </c>
      <c r="M465" s="20"/>
      <c r="N465" s="21">
        <f t="shared" si="372"/>
        <v>0</v>
      </c>
      <c r="O465" s="20"/>
      <c r="P465" s="21">
        <f t="shared" si="369"/>
        <v>0</v>
      </c>
    </row>
    <row r="466" spans="2:16" ht="35.1" hidden="1" customHeight="1" x14ac:dyDescent="0.3">
      <c r="B466" s="58">
        <f>IF(SUM(G467:G468)&gt;0,1,0)</f>
        <v>0</v>
      </c>
      <c r="C466" s="59"/>
      <c r="D466" s="60" t="s">
        <v>272</v>
      </c>
      <c r="E466" s="61"/>
      <c r="F466" s="62"/>
      <c r="G466" s="63"/>
      <c r="H466" s="64"/>
      <c r="I466" s="63"/>
      <c r="J466" s="64"/>
      <c r="K466" s="63"/>
      <c r="L466" s="64"/>
      <c r="M466" s="63"/>
      <c r="N466" s="64"/>
      <c r="O466" s="63"/>
      <c r="P466" s="64"/>
    </row>
    <row r="467" spans="2:16" ht="18" hidden="1" customHeight="1" x14ac:dyDescent="0.3">
      <c r="B467" s="57">
        <f t="shared" ref="B467:B468" si="373">IF(G467&gt;0,1,0)</f>
        <v>0</v>
      </c>
      <c r="C467" s="11" t="s">
        <v>282</v>
      </c>
      <c r="D467" s="12" t="s">
        <v>112</v>
      </c>
      <c r="E467" s="13" t="s">
        <v>3</v>
      </c>
      <c r="F467" s="29"/>
      <c r="G467" s="14">
        <f t="shared" ref="G467:G468" si="374">I467+K467+M467+O467</f>
        <v>0</v>
      </c>
      <c r="H467" s="15">
        <f t="shared" ref="H467:H468" si="375">G467*F467</f>
        <v>0</v>
      </c>
      <c r="I467" s="20"/>
      <c r="J467" s="21">
        <f t="shared" si="370"/>
        <v>0</v>
      </c>
      <c r="K467" s="20"/>
      <c r="L467" s="21">
        <f t="shared" si="371"/>
        <v>0</v>
      </c>
      <c r="M467" s="20"/>
      <c r="N467" s="21">
        <f t="shared" si="372"/>
        <v>0</v>
      </c>
      <c r="O467" s="20"/>
      <c r="P467" s="21">
        <f t="shared" ref="P467:P468" si="376">$F467*O467</f>
        <v>0</v>
      </c>
    </row>
    <row r="468" spans="2:16" ht="18" hidden="1" customHeight="1" x14ac:dyDescent="0.3">
      <c r="B468" s="57">
        <f t="shared" si="373"/>
        <v>0</v>
      </c>
      <c r="C468" s="11" t="s">
        <v>282</v>
      </c>
      <c r="D468" s="12" t="s">
        <v>114</v>
      </c>
      <c r="E468" s="13" t="s">
        <v>3</v>
      </c>
      <c r="F468" s="29"/>
      <c r="G468" s="14">
        <f t="shared" si="374"/>
        <v>0</v>
      </c>
      <c r="H468" s="15">
        <f t="shared" si="375"/>
        <v>0</v>
      </c>
      <c r="I468" s="20"/>
      <c r="J468" s="21">
        <f t="shared" si="370"/>
        <v>0</v>
      </c>
      <c r="K468" s="20"/>
      <c r="L468" s="21">
        <f t="shared" si="371"/>
        <v>0</v>
      </c>
      <c r="M468" s="20"/>
      <c r="N468" s="21">
        <f t="shared" si="372"/>
        <v>0</v>
      </c>
      <c r="O468" s="20"/>
      <c r="P468" s="21">
        <f t="shared" si="376"/>
        <v>0</v>
      </c>
    </row>
    <row r="469" spans="2:16" ht="35.1" hidden="1" customHeight="1" x14ac:dyDescent="0.3">
      <c r="B469" s="58">
        <f>IF(SUM(G470:G503)&gt;0,1,0)</f>
        <v>0</v>
      </c>
      <c r="C469" s="59"/>
      <c r="D469" s="60" t="s">
        <v>271</v>
      </c>
      <c r="E469" s="61"/>
      <c r="F469" s="62"/>
      <c r="G469" s="63"/>
      <c r="H469" s="64"/>
      <c r="I469" s="63"/>
      <c r="J469" s="64"/>
      <c r="K469" s="63"/>
      <c r="L469" s="64"/>
      <c r="M469" s="63"/>
      <c r="N469" s="64"/>
      <c r="O469" s="63"/>
      <c r="P469" s="64"/>
    </row>
    <row r="470" spans="2:16" ht="30" hidden="1" customHeight="1" x14ac:dyDescent="0.3">
      <c r="B470" s="58">
        <f>IF(SUM(G471:G476)&gt;0,1,0)</f>
        <v>0</v>
      </c>
      <c r="C470" s="11" t="s">
        <v>282</v>
      </c>
      <c r="D470" s="26" t="s">
        <v>171</v>
      </c>
      <c r="E470" s="13"/>
      <c r="F470" s="30"/>
      <c r="G470" s="20"/>
      <c r="H470" s="21"/>
      <c r="I470" s="20"/>
      <c r="J470" s="21"/>
      <c r="K470" s="20"/>
      <c r="L470" s="21"/>
      <c r="M470" s="20"/>
      <c r="N470" s="21"/>
      <c r="O470" s="20"/>
      <c r="P470" s="21"/>
    </row>
    <row r="471" spans="2:16" ht="18" hidden="1" customHeight="1" x14ac:dyDescent="0.3">
      <c r="B471" s="57">
        <f t="shared" ref="B471:B476" si="377">IF(G471&gt;0,1,0)</f>
        <v>0</v>
      </c>
      <c r="C471" s="11"/>
      <c r="D471" s="16" t="s">
        <v>172</v>
      </c>
      <c r="E471" s="13" t="s">
        <v>18</v>
      </c>
      <c r="F471" s="29"/>
      <c r="G471" s="14">
        <f t="shared" ref="G471:G476" si="378">I471+K471+M471+O471</f>
        <v>0</v>
      </c>
      <c r="H471" s="15">
        <f t="shared" ref="H471:H476" si="379">G471*F471</f>
        <v>0</v>
      </c>
      <c r="I471" s="20"/>
      <c r="J471" s="21">
        <f t="shared" si="370"/>
        <v>0</v>
      </c>
      <c r="K471" s="20"/>
      <c r="L471" s="21">
        <f t="shared" si="371"/>
        <v>0</v>
      </c>
      <c r="M471" s="20"/>
      <c r="N471" s="21">
        <f t="shared" si="372"/>
        <v>0</v>
      </c>
      <c r="O471" s="20"/>
      <c r="P471" s="21">
        <f t="shared" ref="P471:P476" si="380">$F471*O471</f>
        <v>0</v>
      </c>
    </row>
    <row r="472" spans="2:16" ht="18" hidden="1" customHeight="1" x14ac:dyDescent="0.3">
      <c r="B472" s="57">
        <f t="shared" si="377"/>
        <v>0</v>
      </c>
      <c r="C472" s="11"/>
      <c r="D472" s="16" t="s">
        <v>173</v>
      </c>
      <c r="E472" s="13" t="s">
        <v>18</v>
      </c>
      <c r="F472" s="29"/>
      <c r="G472" s="14">
        <f t="shared" si="378"/>
        <v>0</v>
      </c>
      <c r="H472" s="15">
        <f t="shared" si="379"/>
        <v>0</v>
      </c>
      <c r="I472" s="20"/>
      <c r="J472" s="21">
        <f t="shared" si="370"/>
        <v>0</v>
      </c>
      <c r="K472" s="20"/>
      <c r="L472" s="21">
        <f t="shared" si="371"/>
        <v>0</v>
      </c>
      <c r="M472" s="20"/>
      <c r="N472" s="21">
        <f t="shared" si="372"/>
        <v>0</v>
      </c>
      <c r="O472" s="20"/>
      <c r="P472" s="21">
        <f t="shared" si="380"/>
        <v>0</v>
      </c>
    </row>
    <row r="473" spans="2:16" ht="18" hidden="1" customHeight="1" x14ac:dyDescent="0.3">
      <c r="B473" s="57">
        <f t="shared" si="377"/>
        <v>0</v>
      </c>
      <c r="C473" s="11"/>
      <c r="D473" s="16" t="s">
        <v>174</v>
      </c>
      <c r="E473" s="13" t="s">
        <v>18</v>
      </c>
      <c r="F473" s="29"/>
      <c r="G473" s="14">
        <f t="shared" si="378"/>
        <v>0</v>
      </c>
      <c r="H473" s="15">
        <f t="shared" si="379"/>
        <v>0</v>
      </c>
      <c r="I473" s="20"/>
      <c r="J473" s="21">
        <f t="shared" si="370"/>
        <v>0</v>
      </c>
      <c r="K473" s="20"/>
      <c r="L473" s="21">
        <f t="shared" si="371"/>
        <v>0</v>
      </c>
      <c r="M473" s="20"/>
      <c r="N473" s="21">
        <f t="shared" si="372"/>
        <v>0</v>
      </c>
      <c r="O473" s="20"/>
      <c r="P473" s="21">
        <f t="shared" si="380"/>
        <v>0</v>
      </c>
    </row>
    <row r="474" spans="2:16" ht="18" hidden="1" customHeight="1" x14ac:dyDescent="0.3">
      <c r="B474" s="57">
        <f t="shared" si="377"/>
        <v>0</v>
      </c>
      <c r="C474" s="11"/>
      <c r="D474" s="16" t="s">
        <v>175</v>
      </c>
      <c r="E474" s="13" t="s">
        <v>18</v>
      </c>
      <c r="F474" s="29"/>
      <c r="G474" s="14">
        <f t="shared" si="378"/>
        <v>0</v>
      </c>
      <c r="H474" s="15">
        <f t="shared" si="379"/>
        <v>0</v>
      </c>
      <c r="I474" s="20"/>
      <c r="J474" s="21">
        <f t="shared" si="370"/>
        <v>0</v>
      </c>
      <c r="K474" s="20"/>
      <c r="L474" s="21">
        <f t="shared" si="371"/>
        <v>0</v>
      </c>
      <c r="M474" s="20"/>
      <c r="N474" s="21">
        <f t="shared" si="372"/>
        <v>0</v>
      </c>
      <c r="O474" s="20"/>
      <c r="P474" s="21">
        <f t="shared" si="380"/>
        <v>0</v>
      </c>
    </row>
    <row r="475" spans="2:16" ht="18" hidden="1" customHeight="1" x14ac:dyDescent="0.3">
      <c r="B475" s="57">
        <f t="shared" si="377"/>
        <v>0</v>
      </c>
      <c r="C475" s="11"/>
      <c r="D475" s="16" t="s">
        <v>176</v>
      </c>
      <c r="E475" s="13" t="s">
        <v>18</v>
      </c>
      <c r="F475" s="29"/>
      <c r="G475" s="14">
        <f t="shared" si="378"/>
        <v>0</v>
      </c>
      <c r="H475" s="15">
        <f t="shared" si="379"/>
        <v>0</v>
      </c>
      <c r="I475" s="20"/>
      <c r="J475" s="21">
        <f t="shared" si="370"/>
        <v>0</v>
      </c>
      <c r="K475" s="20"/>
      <c r="L475" s="21">
        <f t="shared" si="371"/>
        <v>0</v>
      </c>
      <c r="M475" s="20"/>
      <c r="N475" s="21">
        <f t="shared" si="372"/>
        <v>0</v>
      </c>
      <c r="O475" s="20"/>
      <c r="P475" s="21">
        <f t="shared" si="380"/>
        <v>0</v>
      </c>
    </row>
    <row r="476" spans="2:16" ht="18" hidden="1" customHeight="1" x14ac:dyDescent="0.3">
      <c r="B476" s="57">
        <f t="shared" si="377"/>
        <v>0</v>
      </c>
      <c r="C476" s="11"/>
      <c r="D476" s="16" t="s">
        <v>177</v>
      </c>
      <c r="E476" s="13" t="s">
        <v>18</v>
      </c>
      <c r="F476" s="29"/>
      <c r="G476" s="14">
        <f t="shared" si="378"/>
        <v>0</v>
      </c>
      <c r="H476" s="15">
        <f t="shared" si="379"/>
        <v>0</v>
      </c>
      <c r="I476" s="20"/>
      <c r="J476" s="21">
        <f t="shared" si="370"/>
        <v>0</v>
      </c>
      <c r="K476" s="20"/>
      <c r="L476" s="21">
        <f t="shared" si="371"/>
        <v>0</v>
      </c>
      <c r="M476" s="20"/>
      <c r="N476" s="21">
        <f t="shared" si="372"/>
        <v>0</v>
      </c>
      <c r="O476" s="20"/>
      <c r="P476" s="21">
        <f t="shared" si="380"/>
        <v>0</v>
      </c>
    </row>
    <row r="477" spans="2:16" ht="18" hidden="1" customHeight="1" x14ac:dyDescent="0.3">
      <c r="B477" s="58">
        <f>IF(SUM(G478:G503)&gt;0,1,0)</f>
        <v>0</v>
      </c>
      <c r="C477" s="11"/>
      <c r="D477" s="26" t="s">
        <v>178</v>
      </c>
      <c r="E477" s="13"/>
      <c r="F477" s="30"/>
      <c r="G477" s="20"/>
      <c r="H477" s="21"/>
      <c r="I477" s="20"/>
      <c r="J477" s="21"/>
      <c r="K477" s="20"/>
      <c r="L477" s="21"/>
      <c r="M477" s="20"/>
      <c r="N477" s="21"/>
      <c r="O477" s="20"/>
      <c r="P477" s="21"/>
    </row>
    <row r="478" spans="2:16" ht="18" hidden="1" customHeight="1" x14ac:dyDescent="0.3">
      <c r="B478" s="58">
        <f>IF(SUM(G479:G481)&gt;0,1,0)</f>
        <v>0</v>
      </c>
      <c r="C478" s="11" t="s">
        <v>282</v>
      </c>
      <c r="D478" s="27" t="s">
        <v>179</v>
      </c>
      <c r="E478" s="13"/>
      <c r="F478" s="30"/>
      <c r="G478" s="20"/>
      <c r="H478" s="21"/>
      <c r="I478" s="20"/>
      <c r="J478" s="21"/>
      <c r="K478" s="20"/>
      <c r="L478" s="21"/>
      <c r="M478" s="20"/>
      <c r="N478" s="21"/>
      <c r="O478" s="20"/>
      <c r="P478" s="21"/>
    </row>
    <row r="479" spans="2:16" ht="18" hidden="1" customHeight="1" x14ac:dyDescent="0.3">
      <c r="B479" s="57">
        <f t="shared" ref="B479:B481" si="381">IF(G479&gt;0,1,0)</f>
        <v>0</v>
      </c>
      <c r="C479" s="11"/>
      <c r="D479" s="16" t="s">
        <v>155</v>
      </c>
      <c r="E479" s="13" t="s">
        <v>3</v>
      </c>
      <c r="F479" s="29"/>
      <c r="G479" s="14">
        <f t="shared" ref="G479:G481" si="382">I479+K479+M479+O479</f>
        <v>0</v>
      </c>
      <c r="H479" s="15">
        <f t="shared" ref="H479:H481" si="383">G479*F479</f>
        <v>0</v>
      </c>
      <c r="I479" s="20"/>
      <c r="J479" s="21">
        <f t="shared" si="370"/>
        <v>0</v>
      </c>
      <c r="K479" s="20"/>
      <c r="L479" s="21">
        <f t="shared" si="371"/>
        <v>0</v>
      </c>
      <c r="M479" s="20"/>
      <c r="N479" s="21">
        <f t="shared" si="372"/>
        <v>0</v>
      </c>
      <c r="O479" s="20"/>
      <c r="P479" s="21">
        <f t="shared" ref="P479:P481" si="384">$F479*O479</f>
        <v>0</v>
      </c>
    </row>
    <row r="480" spans="2:16" ht="18" hidden="1" customHeight="1" x14ac:dyDescent="0.3">
      <c r="B480" s="57">
        <f t="shared" si="381"/>
        <v>0</v>
      </c>
      <c r="C480" s="11"/>
      <c r="D480" s="16" t="s">
        <v>180</v>
      </c>
      <c r="E480" s="13" t="s">
        <v>3</v>
      </c>
      <c r="F480" s="29"/>
      <c r="G480" s="14">
        <f t="shared" si="382"/>
        <v>0</v>
      </c>
      <c r="H480" s="15">
        <f t="shared" si="383"/>
        <v>0</v>
      </c>
      <c r="I480" s="20"/>
      <c r="J480" s="21">
        <f t="shared" si="370"/>
        <v>0</v>
      </c>
      <c r="K480" s="20"/>
      <c r="L480" s="21">
        <f t="shared" si="371"/>
        <v>0</v>
      </c>
      <c r="M480" s="20"/>
      <c r="N480" s="21">
        <f t="shared" si="372"/>
        <v>0</v>
      </c>
      <c r="O480" s="20"/>
      <c r="P480" s="21">
        <f t="shared" si="384"/>
        <v>0</v>
      </c>
    </row>
    <row r="481" spans="2:16" ht="18" hidden="1" customHeight="1" x14ac:dyDescent="0.3">
      <c r="B481" s="57">
        <f t="shared" si="381"/>
        <v>0</v>
      </c>
      <c r="C481" s="11"/>
      <c r="D481" s="16" t="s">
        <v>51</v>
      </c>
      <c r="E481" s="13" t="s">
        <v>3</v>
      </c>
      <c r="F481" s="29"/>
      <c r="G481" s="14">
        <f t="shared" si="382"/>
        <v>0</v>
      </c>
      <c r="H481" s="15">
        <f t="shared" si="383"/>
        <v>0</v>
      </c>
      <c r="I481" s="20"/>
      <c r="J481" s="21">
        <f t="shared" si="370"/>
        <v>0</v>
      </c>
      <c r="K481" s="20"/>
      <c r="L481" s="21">
        <f t="shared" si="371"/>
        <v>0</v>
      </c>
      <c r="M481" s="20"/>
      <c r="N481" s="21">
        <f t="shared" si="372"/>
        <v>0</v>
      </c>
      <c r="O481" s="20"/>
      <c r="P481" s="21">
        <f t="shared" si="384"/>
        <v>0</v>
      </c>
    </row>
    <row r="482" spans="2:16" ht="18" hidden="1" customHeight="1" x14ac:dyDescent="0.3">
      <c r="B482" s="58">
        <f>IF(SUM(G483:G485)&gt;0,1,0)</f>
        <v>0</v>
      </c>
      <c r="C482" s="11" t="s">
        <v>282</v>
      </c>
      <c r="D482" s="27" t="s">
        <v>181</v>
      </c>
      <c r="E482" s="13"/>
      <c r="F482" s="30"/>
      <c r="G482" s="20"/>
      <c r="H482" s="21"/>
      <c r="I482" s="20"/>
      <c r="J482" s="21"/>
      <c r="K482" s="20"/>
      <c r="L482" s="21"/>
      <c r="M482" s="20"/>
      <c r="N482" s="21"/>
      <c r="O482" s="20"/>
      <c r="P482" s="21"/>
    </row>
    <row r="483" spans="2:16" ht="18" hidden="1" customHeight="1" x14ac:dyDescent="0.3">
      <c r="B483" s="57">
        <f t="shared" ref="B483:B485" si="385">IF(G483&gt;0,1,0)</f>
        <v>0</v>
      </c>
      <c r="C483" s="11"/>
      <c r="D483" s="16" t="s">
        <v>155</v>
      </c>
      <c r="E483" s="13" t="s">
        <v>3</v>
      </c>
      <c r="F483" s="29"/>
      <c r="G483" s="14">
        <f t="shared" ref="G483:G485" si="386">I483+K483+M483+O483</f>
        <v>0</v>
      </c>
      <c r="H483" s="15">
        <f t="shared" ref="H483:H485" si="387">G483*F483</f>
        <v>0</v>
      </c>
      <c r="I483" s="20"/>
      <c r="J483" s="21">
        <f t="shared" si="370"/>
        <v>0</v>
      </c>
      <c r="K483" s="20"/>
      <c r="L483" s="21">
        <f t="shared" si="371"/>
        <v>0</v>
      </c>
      <c r="M483" s="20"/>
      <c r="N483" s="21">
        <f t="shared" si="372"/>
        <v>0</v>
      </c>
      <c r="O483" s="20"/>
      <c r="P483" s="21">
        <f t="shared" ref="P483:P485" si="388">$F483*O483</f>
        <v>0</v>
      </c>
    </row>
    <row r="484" spans="2:16" ht="18" hidden="1" customHeight="1" x14ac:dyDescent="0.3">
      <c r="B484" s="57">
        <f t="shared" si="385"/>
        <v>0</v>
      </c>
      <c r="C484" s="11"/>
      <c r="D484" s="16" t="s">
        <v>180</v>
      </c>
      <c r="E484" s="13" t="s">
        <v>3</v>
      </c>
      <c r="F484" s="29"/>
      <c r="G484" s="14">
        <f t="shared" si="386"/>
        <v>0</v>
      </c>
      <c r="H484" s="15">
        <f t="shared" si="387"/>
        <v>0</v>
      </c>
      <c r="I484" s="20"/>
      <c r="J484" s="21">
        <f t="shared" si="370"/>
        <v>0</v>
      </c>
      <c r="K484" s="20"/>
      <c r="L484" s="21">
        <f t="shared" si="371"/>
        <v>0</v>
      </c>
      <c r="M484" s="20"/>
      <c r="N484" s="21">
        <f t="shared" si="372"/>
        <v>0</v>
      </c>
      <c r="O484" s="20"/>
      <c r="P484" s="21">
        <f t="shared" si="388"/>
        <v>0</v>
      </c>
    </row>
    <row r="485" spans="2:16" ht="18" hidden="1" customHeight="1" x14ac:dyDescent="0.3">
      <c r="B485" s="57">
        <f t="shared" si="385"/>
        <v>0</v>
      </c>
      <c r="C485" s="11"/>
      <c r="D485" s="16" t="s">
        <v>51</v>
      </c>
      <c r="E485" s="13" t="s">
        <v>3</v>
      </c>
      <c r="F485" s="29"/>
      <c r="G485" s="14">
        <f t="shared" si="386"/>
        <v>0</v>
      </c>
      <c r="H485" s="15">
        <f t="shared" si="387"/>
        <v>0</v>
      </c>
      <c r="I485" s="20"/>
      <c r="J485" s="21">
        <f t="shared" si="370"/>
        <v>0</v>
      </c>
      <c r="K485" s="20"/>
      <c r="L485" s="21">
        <f t="shared" si="371"/>
        <v>0</v>
      </c>
      <c r="M485" s="20"/>
      <c r="N485" s="21">
        <f t="shared" si="372"/>
        <v>0</v>
      </c>
      <c r="O485" s="20"/>
      <c r="P485" s="21">
        <f t="shared" si="388"/>
        <v>0</v>
      </c>
    </row>
    <row r="486" spans="2:16" ht="18" hidden="1" customHeight="1" x14ac:dyDescent="0.3">
      <c r="B486" s="58">
        <f>IF(SUM(G487:G489)&gt;0,1,0)</f>
        <v>0</v>
      </c>
      <c r="C486" s="11" t="s">
        <v>282</v>
      </c>
      <c r="D486" s="27" t="s">
        <v>182</v>
      </c>
      <c r="E486" s="13"/>
      <c r="F486" s="30"/>
      <c r="G486" s="20"/>
      <c r="H486" s="21"/>
      <c r="I486" s="20"/>
      <c r="J486" s="21"/>
      <c r="K486" s="20"/>
      <c r="L486" s="21"/>
      <c r="M486" s="20"/>
      <c r="N486" s="21"/>
      <c r="O486" s="20"/>
      <c r="P486" s="21"/>
    </row>
    <row r="487" spans="2:16" ht="18" hidden="1" customHeight="1" x14ac:dyDescent="0.3">
      <c r="B487" s="57">
        <f t="shared" ref="B487:B489" si="389">IF(G487&gt;0,1,0)</f>
        <v>0</v>
      </c>
      <c r="C487" s="11"/>
      <c r="D487" s="16" t="s">
        <v>155</v>
      </c>
      <c r="E487" s="13" t="s">
        <v>3</v>
      </c>
      <c r="F487" s="29"/>
      <c r="G487" s="14">
        <f t="shared" ref="G487:G489" si="390">I487+K487+M487+O487</f>
        <v>0</v>
      </c>
      <c r="H487" s="15">
        <f t="shared" ref="H487:H489" si="391">G487*F487</f>
        <v>0</v>
      </c>
      <c r="I487" s="20"/>
      <c r="J487" s="21">
        <f t="shared" si="370"/>
        <v>0</v>
      </c>
      <c r="K487" s="20"/>
      <c r="L487" s="21">
        <f t="shared" si="371"/>
        <v>0</v>
      </c>
      <c r="M487" s="20"/>
      <c r="N487" s="21">
        <f t="shared" si="372"/>
        <v>0</v>
      </c>
      <c r="O487" s="20"/>
      <c r="P487" s="21">
        <f t="shared" ref="P487:P489" si="392">$F487*O487</f>
        <v>0</v>
      </c>
    </row>
    <row r="488" spans="2:16" ht="18" hidden="1" customHeight="1" x14ac:dyDescent="0.3">
      <c r="B488" s="57">
        <f t="shared" si="389"/>
        <v>0</v>
      </c>
      <c r="C488" s="11"/>
      <c r="D488" s="16" t="s">
        <v>180</v>
      </c>
      <c r="E488" s="13" t="s">
        <v>3</v>
      </c>
      <c r="F488" s="29"/>
      <c r="G488" s="14">
        <f t="shared" si="390"/>
        <v>0</v>
      </c>
      <c r="H488" s="15">
        <f t="shared" si="391"/>
        <v>0</v>
      </c>
      <c r="I488" s="20"/>
      <c r="J488" s="21">
        <f t="shared" si="370"/>
        <v>0</v>
      </c>
      <c r="K488" s="20"/>
      <c r="L488" s="21">
        <f t="shared" si="371"/>
        <v>0</v>
      </c>
      <c r="M488" s="20"/>
      <c r="N488" s="21">
        <f t="shared" si="372"/>
        <v>0</v>
      </c>
      <c r="O488" s="20"/>
      <c r="P488" s="21">
        <f t="shared" si="392"/>
        <v>0</v>
      </c>
    </row>
    <row r="489" spans="2:16" ht="18" hidden="1" customHeight="1" x14ac:dyDescent="0.3">
      <c r="B489" s="57">
        <f t="shared" si="389"/>
        <v>0</v>
      </c>
      <c r="C489" s="11"/>
      <c r="D489" s="16" t="s">
        <v>51</v>
      </c>
      <c r="E489" s="13" t="s">
        <v>3</v>
      </c>
      <c r="F489" s="29"/>
      <c r="G489" s="14">
        <f t="shared" si="390"/>
        <v>0</v>
      </c>
      <c r="H489" s="15">
        <f t="shared" si="391"/>
        <v>0</v>
      </c>
      <c r="I489" s="20"/>
      <c r="J489" s="21">
        <f t="shared" si="370"/>
        <v>0</v>
      </c>
      <c r="K489" s="20"/>
      <c r="L489" s="21">
        <f t="shared" si="371"/>
        <v>0</v>
      </c>
      <c r="M489" s="20"/>
      <c r="N489" s="21">
        <f t="shared" si="372"/>
        <v>0</v>
      </c>
      <c r="O489" s="20"/>
      <c r="P489" s="21">
        <f t="shared" si="392"/>
        <v>0</v>
      </c>
    </row>
    <row r="490" spans="2:16" ht="18" hidden="1" customHeight="1" x14ac:dyDescent="0.3">
      <c r="B490" s="58">
        <f>IF(SUM(G491:G493)&gt;0,1,0)</f>
        <v>0</v>
      </c>
      <c r="C490" s="11" t="s">
        <v>282</v>
      </c>
      <c r="D490" s="27" t="s">
        <v>183</v>
      </c>
      <c r="E490" s="13"/>
      <c r="F490" s="30"/>
      <c r="G490" s="20"/>
      <c r="H490" s="21"/>
      <c r="I490" s="20"/>
      <c r="J490" s="21"/>
      <c r="K490" s="20"/>
      <c r="L490" s="21"/>
      <c r="M490" s="20"/>
      <c r="N490" s="21"/>
      <c r="O490" s="20"/>
      <c r="P490" s="21"/>
    </row>
    <row r="491" spans="2:16" ht="18" hidden="1" customHeight="1" x14ac:dyDescent="0.3">
      <c r="B491" s="57">
        <f t="shared" ref="B491:B493" si="393">IF(G491&gt;0,1,0)</f>
        <v>0</v>
      </c>
      <c r="C491" s="11"/>
      <c r="D491" s="16" t="s">
        <v>155</v>
      </c>
      <c r="E491" s="13" t="s">
        <v>3</v>
      </c>
      <c r="F491" s="29"/>
      <c r="G491" s="14">
        <f t="shared" ref="G491:G493" si="394">I491+K491+M491+O491</f>
        <v>0</v>
      </c>
      <c r="H491" s="15">
        <f t="shared" ref="H491:H493" si="395">G491*F491</f>
        <v>0</v>
      </c>
      <c r="I491" s="20"/>
      <c r="J491" s="21">
        <f t="shared" si="370"/>
        <v>0</v>
      </c>
      <c r="K491" s="20"/>
      <c r="L491" s="21">
        <f t="shared" si="371"/>
        <v>0</v>
      </c>
      <c r="M491" s="20"/>
      <c r="N491" s="21">
        <f t="shared" si="372"/>
        <v>0</v>
      </c>
      <c r="O491" s="20"/>
      <c r="P491" s="21">
        <f t="shared" ref="P491:P493" si="396">$F491*O491</f>
        <v>0</v>
      </c>
    </row>
    <row r="492" spans="2:16" ht="18" hidden="1" customHeight="1" x14ac:dyDescent="0.3">
      <c r="B492" s="57">
        <f t="shared" si="393"/>
        <v>0</v>
      </c>
      <c r="C492" s="11"/>
      <c r="D492" s="16" t="s">
        <v>180</v>
      </c>
      <c r="E492" s="13" t="s">
        <v>3</v>
      </c>
      <c r="F492" s="29"/>
      <c r="G492" s="14">
        <f t="shared" si="394"/>
        <v>0</v>
      </c>
      <c r="H492" s="15">
        <f t="shared" si="395"/>
        <v>0</v>
      </c>
      <c r="I492" s="20"/>
      <c r="J492" s="21">
        <f t="shared" si="370"/>
        <v>0</v>
      </c>
      <c r="K492" s="20"/>
      <c r="L492" s="21">
        <f t="shared" si="371"/>
        <v>0</v>
      </c>
      <c r="M492" s="20"/>
      <c r="N492" s="21">
        <f t="shared" si="372"/>
        <v>0</v>
      </c>
      <c r="O492" s="20"/>
      <c r="P492" s="21">
        <f t="shared" si="396"/>
        <v>0</v>
      </c>
    </row>
    <row r="493" spans="2:16" ht="18" hidden="1" customHeight="1" x14ac:dyDescent="0.3">
      <c r="B493" s="57">
        <f t="shared" si="393"/>
        <v>0</v>
      </c>
      <c r="C493" s="11"/>
      <c r="D493" s="16" t="s">
        <v>51</v>
      </c>
      <c r="E493" s="13" t="s">
        <v>3</v>
      </c>
      <c r="F493" s="29"/>
      <c r="G493" s="14">
        <f t="shared" si="394"/>
        <v>0</v>
      </c>
      <c r="H493" s="15">
        <f t="shared" si="395"/>
        <v>0</v>
      </c>
      <c r="I493" s="20"/>
      <c r="J493" s="21">
        <f t="shared" si="370"/>
        <v>0</v>
      </c>
      <c r="K493" s="20"/>
      <c r="L493" s="21">
        <f t="shared" si="371"/>
        <v>0</v>
      </c>
      <c r="M493" s="20"/>
      <c r="N493" s="21">
        <f t="shared" si="372"/>
        <v>0</v>
      </c>
      <c r="O493" s="20"/>
      <c r="P493" s="21">
        <f t="shared" si="396"/>
        <v>0</v>
      </c>
    </row>
    <row r="494" spans="2:16" ht="18" hidden="1" customHeight="1" x14ac:dyDescent="0.3">
      <c r="B494" s="58">
        <f>IF(SUM(G495:G497)&gt;0,1,0)</f>
        <v>0</v>
      </c>
      <c r="C494" s="11" t="s">
        <v>282</v>
      </c>
      <c r="D494" s="27" t="s">
        <v>184</v>
      </c>
      <c r="E494" s="13"/>
      <c r="F494" s="30"/>
      <c r="G494" s="20"/>
      <c r="H494" s="21"/>
      <c r="I494" s="20"/>
      <c r="J494" s="21"/>
      <c r="K494" s="20"/>
      <c r="L494" s="21"/>
      <c r="M494" s="20"/>
      <c r="N494" s="21"/>
      <c r="O494" s="20"/>
      <c r="P494" s="21"/>
    </row>
    <row r="495" spans="2:16" ht="18" hidden="1" customHeight="1" x14ac:dyDescent="0.3">
      <c r="B495" s="57">
        <f t="shared" ref="B495:B497" si="397">IF(G495&gt;0,1,0)</f>
        <v>0</v>
      </c>
      <c r="C495" s="11"/>
      <c r="D495" s="16" t="s">
        <v>155</v>
      </c>
      <c r="E495" s="13" t="s">
        <v>3</v>
      </c>
      <c r="F495" s="29"/>
      <c r="G495" s="14">
        <f t="shared" ref="G495:G497" si="398">I495+K495+M495+O495</f>
        <v>0</v>
      </c>
      <c r="H495" s="15">
        <f t="shared" ref="H495:H497" si="399">G495*F495</f>
        <v>0</v>
      </c>
      <c r="I495" s="20"/>
      <c r="J495" s="21">
        <f t="shared" si="370"/>
        <v>0</v>
      </c>
      <c r="K495" s="20"/>
      <c r="L495" s="21">
        <f t="shared" si="371"/>
        <v>0</v>
      </c>
      <c r="M495" s="20"/>
      <c r="N495" s="21">
        <f t="shared" si="372"/>
        <v>0</v>
      </c>
      <c r="O495" s="20"/>
      <c r="P495" s="21">
        <f t="shared" ref="P495:P497" si="400">$F495*O495</f>
        <v>0</v>
      </c>
    </row>
    <row r="496" spans="2:16" ht="18" hidden="1" customHeight="1" x14ac:dyDescent="0.3">
      <c r="B496" s="57">
        <f t="shared" si="397"/>
        <v>0</v>
      </c>
      <c r="C496" s="11"/>
      <c r="D496" s="16" t="s">
        <v>180</v>
      </c>
      <c r="E496" s="13" t="s">
        <v>3</v>
      </c>
      <c r="F496" s="29"/>
      <c r="G496" s="14">
        <f t="shared" si="398"/>
        <v>0</v>
      </c>
      <c r="H496" s="15">
        <f t="shared" si="399"/>
        <v>0</v>
      </c>
      <c r="I496" s="20"/>
      <c r="J496" s="21">
        <f t="shared" si="370"/>
        <v>0</v>
      </c>
      <c r="K496" s="20"/>
      <c r="L496" s="21">
        <f t="shared" si="371"/>
        <v>0</v>
      </c>
      <c r="M496" s="20"/>
      <c r="N496" s="21">
        <f t="shared" si="372"/>
        <v>0</v>
      </c>
      <c r="O496" s="20"/>
      <c r="P496" s="21">
        <f t="shared" si="400"/>
        <v>0</v>
      </c>
    </row>
    <row r="497" spans="2:16" ht="18" hidden="1" customHeight="1" x14ac:dyDescent="0.3">
      <c r="B497" s="57">
        <f t="shared" si="397"/>
        <v>0</v>
      </c>
      <c r="C497" s="11"/>
      <c r="D497" s="16" t="s">
        <v>51</v>
      </c>
      <c r="E497" s="13" t="s">
        <v>3</v>
      </c>
      <c r="F497" s="29"/>
      <c r="G497" s="14">
        <f t="shared" si="398"/>
        <v>0</v>
      </c>
      <c r="H497" s="15">
        <f t="shared" si="399"/>
        <v>0</v>
      </c>
      <c r="I497" s="20"/>
      <c r="J497" s="21">
        <f t="shared" si="370"/>
        <v>0</v>
      </c>
      <c r="K497" s="20"/>
      <c r="L497" s="21">
        <f t="shared" si="371"/>
        <v>0</v>
      </c>
      <c r="M497" s="20"/>
      <c r="N497" s="21">
        <f t="shared" si="372"/>
        <v>0</v>
      </c>
      <c r="O497" s="20"/>
      <c r="P497" s="21">
        <f t="shared" si="400"/>
        <v>0</v>
      </c>
    </row>
    <row r="498" spans="2:16" ht="18" hidden="1" customHeight="1" x14ac:dyDescent="0.3">
      <c r="B498" s="58">
        <f>IF(SUM(G499:G500)&gt;0,1,0)</f>
        <v>0</v>
      </c>
      <c r="C498" s="11" t="s">
        <v>282</v>
      </c>
      <c r="D498" s="27" t="s">
        <v>185</v>
      </c>
      <c r="E498" s="13"/>
      <c r="F498" s="30"/>
      <c r="G498" s="20"/>
      <c r="H498" s="21"/>
      <c r="I498" s="20"/>
      <c r="J498" s="21"/>
      <c r="K498" s="20"/>
      <c r="L498" s="21"/>
      <c r="M498" s="20"/>
      <c r="N498" s="21"/>
      <c r="O498" s="20"/>
      <c r="P498" s="21"/>
    </row>
    <row r="499" spans="2:16" ht="18" hidden="1" customHeight="1" x14ac:dyDescent="0.3">
      <c r="B499" s="57">
        <f t="shared" ref="B499:B500" si="401">IF(G499&gt;0,1,0)</f>
        <v>0</v>
      </c>
      <c r="C499" s="11"/>
      <c r="D499" s="16" t="s">
        <v>29</v>
      </c>
      <c r="E499" s="13" t="s">
        <v>3</v>
      </c>
      <c r="F499" s="29"/>
      <c r="G499" s="14">
        <f t="shared" ref="G499:G500" si="402">I499+K499+M499+O499</f>
        <v>0</v>
      </c>
      <c r="H499" s="15">
        <f t="shared" ref="H499:H500" si="403">G499*F499</f>
        <v>0</v>
      </c>
      <c r="I499" s="20"/>
      <c r="J499" s="21">
        <f t="shared" si="370"/>
        <v>0</v>
      </c>
      <c r="K499" s="20"/>
      <c r="L499" s="21">
        <f t="shared" si="371"/>
        <v>0</v>
      </c>
      <c r="M499" s="20"/>
      <c r="N499" s="21">
        <f t="shared" si="372"/>
        <v>0</v>
      </c>
      <c r="O499" s="20"/>
      <c r="P499" s="21">
        <f t="shared" ref="P499:P500" si="404">$F499*O499</f>
        <v>0</v>
      </c>
    </row>
    <row r="500" spans="2:16" ht="18" hidden="1" customHeight="1" x14ac:dyDescent="0.3">
      <c r="B500" s="57">
        <f t="shared" si="401"/>
        <v>0</v>
      </c>
      <c r="C500" s="11"/>
      <c r="D500" s="16" t="s">
        <v>30</v>
      </c>
      <c r="E500" s="13" t="s">
        <v>3</v>
      </c>
      <c r="F500" s="29"/>
      <c r="G500" s="14">
        <f t="shared" si="402"/>
        <v>0</v>
      </c>
      <c r="H500" s="15">
        <f t="shared" si="403"/>
        <v>0</v>
      </c>
      <c r="I500" s="20"/>
      <c r="J500" s="21">
        <f t="shared" si="370"/>
        <v>0</v>
      </c>
      <c r="K500" s="20"/>
      <c r="L500" s="21">
        <f t="shared" si="371"/>
        <v>0</v>
      </c>
      <c r="M500" s="20"/>
      <c r="N500" s="21">
        <f t="shared" si="372"/>
        <v>0</v>
      </c>
      <c r="O500" s="20"/>
      <c r="P500" s="21">
        <f t="shared" si="404"/>
        <v>0</v>
      </c>
    </row>
    <row r="501" spans="2:16" ht="18" hidden="1" customHeight="1" x14ac:dyDescent="0.3">
      <c r="B501" s="58">
        <f>IF(SUM(G502:G503)&gt;0,1,0)</f>
        <v>0</v>
      </c>
      <c r="C501" s="11" t="s">
        <v>282</v>
      </c>
      <c r="D501" s="27" t="s">
        <v>186</v>
      </c>
      <c r="E501" s="13"/>
      <c r="F501" s="30"/>
      <c r="G501" s="20"/>
      <c r="H501" s="21"/>
      <c r="I501" s="20"/>
      <c r="J501" s="21"/>
      <c r="K501" s="20"/>
      <c r="L501" s="21"/>
      <c r="M501" s="20"/>
      <c r="N501" s="21"/>
      <c r="O501" s="20"/>
      <c r="P501" s="21"/>
    </row>
    <row r="502" spans="2:16" ht="18" hidden="1" customHeight="1" x14ac:dyDescent="0.3">
      <c r="B502" s="57">
        <f t="shared" ref="B502:B503" si="405">IF(G502&gt;0,1,0)</f>
        <v>0</v>
      </c>
      <c r="C502" s="11"/>
      <c r="D502" s="16" t="s">
        <v>29</v>
      </c>
      <c r="E502" s="13" t="s">
        <v>3</v>
      </c>
      <c r="F502" s="29"/>
      <c r="G502" s="14">
        <f t="shared" ref="G502:G503" si="406">I502+K502+M502+O502</f>
        <v>0</v>
      </c>
      <c r="H502" s="15">
        <f t="shared" ref="H502:H503" si="407">G502*F502</f>
        <v>0</v>
      </c>
      <c r="I502" s="20"/>
      <c r="J502" s="21">
        <f t="shared" si="370"/>
        <v>0</v>
      </c>
      <c r="K502" s="20"/>
      <c r="L502" s="21">
        <f t="shared" si="371"/>
        <v>0</v>
      </c>
      <c r="M502" s="20"/>
      <c r="N502" s="21">
        <f t="shared" si="372"/>
        <v>0</v>
      </c>
      <c r="O502" s="20"/>
      <c r="P502" s="21">
        <f t="shared" ref="P502:P503" si="408">$F502*O502</f>
        <v>0</v>
      </c>
    </row>
    <row r="503" spans="2:16" ht="18" hidden="1" customHeight="1" x14ac:dyDescent="0.3">
      <c r="B503" s="57">
        <f t="shared" si="405"/>
        <v>0</v>
      </c>
      <c r="C503" s="11"/>
      <c r="D503" s="16" t="s">
        <v>30</v>
      </c>
      <c r="E503" s="13" t="s">
        <v>3</v>
      </c>
      <c r="F503" s="29"/>
      <c r="G503" s="14">
        <f t="shared" si="406"/>
        <v>0</v>
      </c>
      <c r="H503" s="15">
        <f t="shared" si="407"/>
        <v>0</v>
      </c>
      <c r="I503" s="20"/>
      <c r="J503" s="21">
        <f t="shared" si="370"/>
        <v>0</v>
      </c>
      <c r="K503" s="20"/>
      <c r="L503" s="21">
        <f t="shared" si="371"/>
        <v>0</v>
      </c>
      <c r="M503" s="20"/>
      <c r="N503" s="21">
        <f t="shared" si="372"/>
        <v>0</v>
      </c>
      <c r="O503" s="20"/>
      <c r="P503" s="21">
        <f t="shared" si="408"/>
        <v>0</v>
      </c>
    </row>
    <row r="504" spans="2:16" ht="35.1" hidden="1" customHeight="1" x14ac:dyDescent="0.3">
      <c r="B504" s="58">
        <f>IF(SUM(G505:G509)&gt;0,1,0)</f>
        <v>0</v>
      </c>
      <c r="C504" s="59"/>
      <c r="D504" s="60" t="s">
        <v>270</v>
      </c>
      <c r="E504" s="61"/>
      <c r="F504" s="62"/>
      <c r="G504" s="63"/>
      <c r="H504" s="64"/>
      <c r="I504" s="63"/>
      <c r="J504" s="64"/>
      <c r="K504" s="63"/>
      <c r="L504" s="64"/>
      <c r="M504" s="63"/>
      <c r="N504" s="64"/>
      <c r="O504" s="63"/>
      <c r="P504" s="64"/>
    </row>
    <row r="505" spans="2:16" ht="42" hidden="1" customHeight="1" x14ac:dyDescent="0.3">
      <c r="B505" s="57">
        <f t="shared" ref="B505:B509" si="409">IF(G505&gt;0,1,0)</f>
        <v>0</v>
      </c>
      <c r="C505" s="11" t="s">
        <v>282</v>
      </c>
      <c r="D505" s="16" t="s">
        <v>255</v>
      </c>
      <c r="E505" s="13" t="s">
        <v>18</v>
      </c>
      <c r="F505" s="29"/>
      <c r="G505" s="14">
        <f t="shared" ref="G505:G509" si="410">I505+K505+M505+O505</f>
        <v>0</v>
      </c>
      <c r="H505" s="15">
        <f t="shared" ref="H505:H509" si="411">G505*F505</f>
        <v>0</v>
      </c>
      <c r="I505" s="20"/>
      <c r="J505" s="21">
        <f t="shared" si="370"/>
        <v>0</v>
      </c>
      <c r="K505" s="20"/>
      <c r="L505" s="21">
        <f t="shared" si="371"/>
        <v>0</v>
      </c>
      <c r="M505" s="20"/>
      <c r="N505" s="21">
        <f t="shared" si="372"/>
        <v>0</v>
      </c>
      <c r="O505" s="20"/>
      <c r="P505" s="21">
        <f t="shared" ref="P505:P509" si="412">$F505*O505</f>
        <v>0</v>
      </c>
    </row>
    <row r="506" spans="2:16" ht="42" hidden="1" customHeight="1" x14ac:dyDescent="0.3">
      <c r="B506" s="57">
        <f t="shared" si="409"/>
        <v>0</v>
      </c>
      <c r="C506" s="11" t="s">
        <v>282</v>
      </c>
      <c r="D506" s="16" t="s">
        <v>256</v>
      </c>
      <c r="E506" s="13" t="s">
        <v>18</v>
      </c>
      <c r="F506" s="29"/>
      <c r="G506" s="14">
        <f t="shared" si="410"/>
        <v>0</v>
      </c>
      <c r="H506" s="15">
        <f t="shared" si="411"/>
        <v>0</v>
      </c>
      <c r="I506" s="20"/>
      <c r="J506" s="21">
        <f t="shared" si="370"/>
        <v>0</v>
      </c>
      <c r="K506" s="20"/>
      <c r="L506" s="21">
        <f t="shared" si="371"/>
        <v>0</v>
      </c>
      <c r="M506" s="20"/>
      <c r="N506" s="21">
        <f t="shared" si="372"/>
        <v>0</v>
      </c>
      <c r="O506" s="20"/>
      <c r="P506" s="21">
        <f t="shared" si="412"/>
        <v>0</v>
      </c>
    </row>
    <row r="507" spans="2:16" ht="41.25" hidden="1" customHeight="1" x14ac:dyDescent="0.3">
      <c r="B507" s="57">
        <f t="shared" si="409"/>
        <v>0</v>
      </c>
      <c r="C507" s="11" t="s">
        <v>282</v>
      </c>
      <c r="D507" s="16" t="s">
        <v>405</v>
      </c>
      <c r="E507" s="13" t="s">
        <v>18</v>
      </c>
      <c r="F507" s="29"/>
      <c r="G507" s="14">
        <f t="shared" si="410"/>
        <v>0</v>
      </c>
      <c r="H507" s="15">
        <f t="shared" si="411"/>
        <v>0</v>
      </c>
      <c r="I507" s="20"/>
      <c r="J507" s="21">
        <f t="shared" si="370"/>
        <v>0</v>
      </c>
      <c r="K507" s="20"/>
      <c r="L507" s="21">
        <f t="shared" si="371"/>
        <v>0</v>
      </c>
      <c r="M507" s="20"/>
      <c r="N507" s="21">
        <f t="shared" si="372"/>
        <v>0</v>
      </c>
      <c r="O507" s="20"/>
      <c r="P507" s="21">
        <f t="shared" si="412"/>
        <v>0</v>
      </c>
    </row>
    <row r="508" spans="2:16" ht="41.25" hidden="1" customHeight="1" x14ac:dyDescent="0.3">
      <c r="B508" s="57">
        <f t="shared" ref="B508" si="413">IF(G508&gt;0,1,0)</f>
        <v>0</v>
      </c>
      <c r="C508" s="11" t="s">
        <v>282</v>
      </c>
      <c r="D508" s="16" t="s">
        <v>406</v>
      </c>
      <c r="E508" s="13" t="s">
        <v>18</v>
      </c>
      <c r="F508" s="29"/>
      <c r="G508" s="14">
        <f t="shared" si="410"/>
        <v>0</v>
      </c>
      <c r="H508" s="15">
        <f t="shared" si="411"/>
        <v>0</v>
      </c>
      <c r="I508" s="20"/>
      <c r="J508" s="21">
        <f t="shared" ref="J508" si="414">$F508*I508</f>
        <v>0</v>
      </c>
      <c r="K508" s="20"/>
      <c r="L508" s="21">
        <f t="shared" ref="L508" si="415">$F508*K508</f>
        <v>0</v>
      </c>
      <c r="M508" s="20"/>
      <c r="N508" s="21">
        <f t="shared" ref="N508" si="416">$F508*M508</f>
        <v>0</v>
      </c>
      <c r="O508" s="20"/>
      <c r="P508" s="21">
        <f t="shared" si="412"/>
        <v>0</v>
      </c>
    </row>
    <row r="509" spans="2:16" ht="33.75" hidden="1" customHeight="1" x14ac:dyDescent="0.3">
      <c r="B509" s="57">
        <f t="shared" si="409"/>
        <v>0</v>
      </c>
      <c r="C509" s="11" t="s">
        <v>282</v>
      </c>
      <c r="D509" s="16" t="s">
        <v>257</v>
      </c>
      <c r="E509" s="13" t="s">
        <v>18</v>
      </c>
      <c r="F509" s="29"/>
      <c r="G509" s="14">
        <f t="shared" si="410"/>
        <v>0</v>
      </c>
      <c r="H509" s="15">
        <f t="shared" si="411"/>
        <v>0</v>
      </c>
      <c r="I509" s="20"/>
      <c r="J509" s="21">
        <f t="shared" si="370"/>
        <v>0</v>
      </c>
      <c r="K509" s="20"/>
      <c r="L509" s="21">
        <f t="shared" si="371"/>
        <v>0</v>
      </c>
      <c r="M509" s="20"/>
      <c r="N509" s="21">
        <f t="shared" si="372"/>
        <v>0</v>
      </c>
      <c r="O509" s="20"/>
      <c r="P509" s="21">
        <f t="shared" si="412"/>
        <v>0</v>
      </c>
    </row>
    <row r="510" spans="2:16" ht="30" hidden="1" customHeight="1" x14ac:dyDescent="0.3">
      <c r="B510" s="58">
        <f>IF(SUM(G511)&gt;0,1,0)</f>
        <v>0</v>
      </c>
      <c r="C510" s="59"/>
      <c r="D510" s="60" t="s">
        <v>269</v>
      </c>
      <c r="E510" s="61"/>
      <c r="F510" s="62"/>
      <c r="G510" s="63"/>
      <c r="H510" s="64"/>
      <c r="I510" s="63"/>
      <c r="J510" s="64"/>
      <c r="K510" s="63"/>
      <c r="L510" s="64"/>
      <c r="M510" s="63"/>
      <c r="N510" s="64"/>
      <c r="O510" s="63"/>
      <c r="P510" s="64"/>
    </row>
    <row r="511" spans="2:16" ht="18" hidden="1" customHeight="1" x14ac:dyDescent="0.3">
      <c r="B511" s="57">
        <f t="shared" ref="B511" si="417">IF(G511&gt;0,1,0)</f>
        <v>0</v>
      </c>
      <c r="C511" s="11" t="s">
        <v>282</v>
      </c>
      <c r="D511" s="16" t="s">
        <v>187</v>
      </c>
      <c r="E511" s="13" t="s">
        <v>18</v>
      </c>
      <c r="F511" s="29"/>
      <c r="G511" s="14">
        <f>I511+K511+M511+O511</f>
        <v>0</v>
      </c>
      <c r="H511" s="15">
        <f>G511*F511</f>
        <v>0</v>
      </c>
      <c r="I511" s="20"/>
      <c r="J511" s="21">
        <f t="shared" si="370"/>
        <v>0</v>
      </c>
      <c r="K511" s="20"/>
      <c r="L511" s="21">
        <f t="shared" si="371"/>
        <v>0</v>
      </c>
      <c r="M511" s="20"/>
      <c r="N511" s="21">
        <f t="shared" si="372"/>
        <v>0</v>
      </c>
      <c r="O511" s="20"/>
      <c r="P511" s="21">
        <f t="shared" ref="P511" si="418">$F511*O511</f>
        <v>0</v>
      </c>
    </row>
    <row r="512" spans="2:16" ht="18.75" hidden="1" customHeight="1" x14ac:dyDescent="0.3">
      <c r="B512" s="58">
        <f>IF(SUM(G513:G517)&gt;0,1,0)</f>
        <v>0</v>
      </c>
      <c r="C512" s="59"/>
      <c r="D512" s="60" t="s">
        <v>331</v>
      </c>
      <c r="E512" s="61"/>
      <c r="F512" s="62"/>
      <c r="G512" s="63"/>
      <c r="H512" s="64"/>
      <c r="I512" s="63"/>
      <c r="J512" s="64"/>
      <c r="K512" s="63"/>
      <c r="L512" s="64"/>
      <c r="M512" s="63"/>
      <c r="N512" s="64"/>
      <c r="O512" s="63"/>
      <c r="P512" s="64"/>
    </row>
    <row r="513" spans="2:16" ht="39" hidden="1" thickBot="1" x14ac:dyDescent="0.3">
      <c r="B513" s="57">
        <f t="shared" ref="B513:B517" si="419">IF(G513&gt;0,1,0)</f>
        <v>0</v>
      </c>
      <c r="C513" s="11" t="s">
        <v>282</v>
      </c>
      <c r="D513" s="16" t="s">
        <v>325</v>
      </c>
      <c r="E513" s="13" t="s">
        <v>3</v>
      </c>
      <c r="F513" s="29"/>
      <c r="G513" s="14">
        <f t="shared" ref="G513:G517" si="420">I513+K513+M513+O513</f>
        <v>0</v>
      </c>
      <c r="H513" s="15">
        <f t="shared" ref="H513:H517" si="421">G513*F513</f>
        <v>0</v>
      </c>
      <c r="I513" s="20"/>
      <c r="J513" s="21">
        <f t="shared" si="370"/>
        <v>0</v>
      </c>
      <c r="K513" s="20"/>
      <c r="L513" s="21">
        <f t="shared" si="371"/>
        <v>0</v>
      </c>
      <c r="M513" s="20"/>
      <c r="N513" s="21">
        <f t="shared" si="372"/>
        <v>0</v>
      </c>
      <c r="O513" s="20"/>
      <c r="P513" s="21">
        <f t="shared" ref="P513:P517" si="422">$F513*O513</f>
        <v>0</v>
      </c>
    </row>
    <row r="514" spans="2:16" ht="48" hidden="1" customHeight="1" x14ac:dyDescent="0.3">
      <c r="B514" s="57">
        <f t="shared" si="419"/>
        <v>0</v>
      </c>
      <c r="C514" s="11" t="s">
        <v>282</v>
      </c>
      <c r="D514" s="16" t="s">
        <v>326</v>
      </c>
      <c r="E514" s="13" t="s">
        <v>3</v>
      </c>
      <c r="F514" s="29"/>
      <c r="G514" s="14">
        <f t="shared" si="420"/>
        <v>0</v>
      </c>
      <c r="H514" s="15">
        <f t="shared" si="421"/>
        <v>0</v>
      </c>
      <c r="I514" s="20"/>
      <c r="J514" s="21">
        <f t="shared" si="370"/>
        <v>0</v>
      </c>
      <c r="K514" s="20"/>
      <c r="L514" s="21">
        <f t="shared" si="371"/>
        <v>0</v>
      </c>
      <c r="M514" s="20"/>
      <c r="N514" s="21">
        <f t="shared" si="372"/>
        <v>0</v>
      </c>
      <c r="O514" s="20"/>
      <c r="P514" s="21">
        <f t="shared" si="422"/>
        <v>0</v>
      </c>
    </row>
    <row r="515" spans="2:16" ht="27.75" hidden="1" customHeight="1" x14ac:dyDescent="0.3">
      <c r="B515" s="57">
        <f t="shared" si="419"/>
        <v>0</v>
      </c>
      <c r="C515" s="11" t="s">
        <v>282</v>
      </c>
      <c r="D515" s="16" t="s">
        <v>194</v>
      </c>
      <c r="E515" s="13" t="s">
        <v>18</v>
      </c>
      <c r="F515" s="29"/>
      <c r="G515" s="14">
        <f t="shared" si="420"/>
        <v>0</v>
      </c>
      <c r="H515" s="15">
        <f t="shared" si="421"/>
        <v>0</v>
      </c>
      <c r="I515" s="20"/>
      <c r="J515" s="21">
        <f t="shared" si="370"/>
        <v>0</v>
      </c>
      <c r="K515" s="20"/>
      <c r="L515" s="21">
        <f t="shared" si="371"/>
        <v>0</v>
      </c>
      <c r="M515" s="20"/>
      <c r="N515" s="21">
        <f t="shared" si="372"/>
        <v>0</v>
      </c>
      <c r="O515" s="20"/>
      <c r="P515" s="21">
        <f t="shared" si="422"/>
        <v>0</v>
      </c>
    </row>
    <row r="516" spans="2:16" ht="18" hidden="1" customHeight="1" x14ac:dyDescent="0.3">
      <c r="B516" s="57">
        <f t="shared" ref="B516" si="423">IF(G516&gt;0,1,0)</f>
        <v>0</v>
      </c>
      <c r="C516" s="11" t="s">
        <v>282</v>
      </c>
      <c r="D516" s="12" t="s">
        <v>471</v>
      </c>
      <c r="E516" s="13" t="s">
        <v>18</v>
      </c>
      <c r="F516" s="29"/>
      <c r="G516" s="14">
        <f t="shared" si="420"/>
        <v>0</v>
      </c>
      <c r="H516" s="15">
        <f t="shared" si="421"/>
        <v>0</v>
      </c>
      <c r="I516" s="20"/>
      <c r="J516" s="21">
        <f t="shared" ref="J516" si="424">$F516*I516</f>
        <v>0</v>
      </c>
      <c r="K516" s="20"/>
      <c r="L516" s="21">
        <f t="shared" ref="L516" si="425">$F516*K516</f>
        <v>0</v>
      </c>
      <c r="M516" s="20"/>
      <c r="N516" s="21">
        <f t="shared" ref="N516" si="426">$F516*M516</f>
        <v>0</v>
      </c>
      <c r="O516" s="20"/>
      <c r="P516" s="21">
        <f t="shared" si="422"/>
        <v>0</v>
      </c>
    </row>
    <row r="517" spans="2:16" ht="18" hidden="1" customHeight="1" x14ac:dyDescent="0.3">
      <c r="B517" s="57">
        <f t="shared" si="419"/>
        <v>0</v>
      </c>
      <c r="C517" s="11" t="s">
        <v>282</v>
      </c>
      <c r="D517" s="12" t="s">
        <v>332</v>
      </c>
      <c r="E517" s="13" t="s">
        <v>19</v>
      </c>
      <c r="F517" s="29"/>
      <c r="G517" s="14">
        <f t="shared" si="420"/>
        <v>0</v>
      </c>
      <c r="H517" s="15">
        <f t="shared" si="421"/>
        <v>0</v>
      </c>
      <c r="I517" s="20"/>
      <c r="J517" s="21">
        <f t="shared" si="370"/>
        <v>0</v>
      </c>
      <c r="K517" s="20"/>
      <c r="L517" s="21">
        <f t="shared" si="371"/>
        <v>0</v>
      </c>
      <c r="M517" s="20"/>
      <c r="N517" s="21">
        <f t="shared" si="372"/>
        <v>0</v>
      </c>
      <c r="O517" s="20"/>
      <c r="P517" s="21">
        <f t="shared" si="422"/>
        <v>0</v>
      </c>
    </row>
    <row r="518" spans="2:16" ht="18.75" hidden="1" customHeight="1" x14ac:dyDescent="0.3">
      <c r="B518" s="58">
        <f>IF(SUM(G519:G521)&gt;0,1,0)</f>
        <v>0</v>
      </c>
      <c r="C518" s="59"/>
      <c r="D518" s="60" t="s">
        <v>207</v>
      </c>
      <c r="E518" s="61"/>
      <c r="F518" s="62"/>
      <c r="G518" s="63"/>
      <c r="H518" s="64"/>
      <c r="I518" s="63"/>
      <c r="J518" s="64"/>
      <c r="K518" s="63"/>
      <c r="L518" s="64"/>
      <c r="M518" s="63"/>
      <c r="N518" s="64"/>
      <c r="O518" s="63"/>
      <c r="P518" s="64"/>
    </row>
    <row r="519" spans="2:16" ht="19.5" hidden="1" customHeight="1" x14ac:dyDescent="0.3">
      <c r="B519" s="57">
        <f t="shared" ref="B519:B520" si="427">IF(G519&gt;0,1,0)</f>
        <v>0</v>
      </c>
      <c r="C519" s="11" t="s">
        <v>282</v>
      </c>
      <c r="D519" s="16" t="s">
        <v>135</v>
      </c>
      <c r="E519" s="13" t="s">
        <v>18</v>
      </c>
      <c r="F519" s="29"/>
      <c r="G519" s="14">
        <f>I519+K519+M519+O519</f>
        <v>0</v>
      </c>
      <c r="H519" s="15">
        <f>G519*F519</f>
        <v>0</v>
      </c>
      <c r="I519" s="20"/>
      <c r="J519" s="21">
        <f t="shared" ref="J519:J520" si="428">$F519*I519</f>
        <v>0</v>
      </c>
      <c r="K519" s="20"/>
      <c r="L519" s="21">
        <f t="shared" ref="L519:L520" si="429">$F519*K519</f>
        <v>0</v>
      </c>
      <c r="M519" s="20"/>
      <c r="N519" s="21">
        <f t="shared" ref="N519:N520" si="430">$F519*M519</f>
        <v>0</v>
      </c>
      <c r="O519" s="20"/>
      <c r="P519" s="21">
        <f t="shared" ref="P519:P520" si="431">$F519*O519</f>
        <v>0</v>
      </c>
    </row>
    <row r="520" spans="2:16" ht="19.5" hidden="1" customHeight="1" x14ac:dyDescent="0.3">
      <c r="B520" s="57">
        <f t="shared" si="427"/>
        <v>0</v>
      </c>
      <c r="C520" s="11" t="s">
        <v>282</v>
      </c>
      <c r="D520" s="16" t="s">
        <v>462</v>
      </c>
      <c r="E520" s="13" t="s">
        <v>18</v>
      </c>
      <c r="F520" s="29"/>
      <c r="G520" s="14">
        <f>I520+K520+M520+O520</f>
        <v>0</v>
      </c>
      <c r="H520" s="15">
        <f>G520*F520</f>
        <v>0</v>
      </c>
      <c r="I520" s="20"/>
      <c r="J520" s="21">
        <f t="shared" si="428"/>
        <v>0</v>
      </c>
      <c r="K520" s="20"/>
      <c r="L520" s="21">
        <f t="shared" si="429"/>
        <v>0</v>
      </c>
      <c r="M520" s="20"/>
      <c r="N520" s="21">
        <f t="shared" si="430"/>
        <v>0</v>
      </c>
      <c r="O520" s="20"/>
      <c r="P520" s="21">
        <f t="shared" si="431"/>
        <v>0</v>
      </c>
    </row>
    <row r="521" spans="2:16" ht="19.5" hidden="1" customHeight="1" x14ac:dyDescent="0.3">
      <c r="B521" s="57">
        <f t="shared" ref="B521" si="432">IF(G521&gt;0,1,0)</f>
        <v>0</v>
      </c>
      <c r="C521" s="11" t="s">
        <v>282</v>
      </c>
      <c r="D521" s="16" t="s">
        <v>461</v>
      </c>
      <c r="E521" s="13" t="s">
        <v>18</v>
      </c>
      <c r="F521" s="29"/>
      <c r="G521" s="14">
        <f>I521+K521+M521+O521</f>
        <v>0</v>
      </c>
      <c r="H521" s="15">
        <f>G521*F521</f>
        <v>0</v>
      </c>
      <c r="I521" s="20"/>
      <c r="J521" s="21">
        <f t="shared" si="370"/>
        <v>0</v>
      </c>
      <c r="K521" s="20"/>
      <c r="L521" s="21">
        <f t="shared" si="371"/>
        <v>0</v>
      </c>
      <c r="M521" s="20"/>
      <c r="N521" s="21">
        <f t="shared" si="372"/>
        <v>0</v>
      </c>
      <c r="O521" s="20"/>
      <c r="P521" s="21">
        <f t="shared" ref="P521" si="433">$F521*O521</f>
        <v>0</v>
      </c>
    </row>
    <row r="522" spans="2:16" ht="18.75" hidden="1" customHeight="1" x14ac:dyDescent="0.3">
      <c r="B522" s="58">
        <f>IF(SUM(G523:G527)&gt;0,1,0)</f>
        <v>0</v>
      </c>
      <c r="C522" s="59"/>
      <c r="D522" s="60" t="s">
        <v>268</v>
      </c>
      <c r="E522" s="61"/>
      <c r="F522" s="62"/>
      <c r="G522" s="63"/>
      <c r="H522" s="64"/>
      <c r="I522" s="63"/>
      <c r="J522" s="64"/>
      <c r="K522" s="63"/>
      <c r="L522" s="64"/>
      <c r="M522" s="63"/>
      <c r="N522" s="64"/>
      <c r="O522" s="63"/>
      <c r="P522" s="64"/>
    </row>
    <row r="523" spans="2:16" ht="18" hidden="1" customHeight="1" x14ac:dyDescent="0.3">
      <c r="B523" s="57">
        <f t="shared" ref="B523:B527" si="434">IF(G523&gt;0,1,0)</f>
        <v>0</v>
      </c>
      <c r="C523" s="11" t="s">
        <v>282</v>
      </c>
      <c r="D523" s="12" t="s">
        <v>317</v>
      </c>
      <c r="E523" s="13" t="s">
        <v>19</v>
      </c>
      <c r="F523" s="29"/>
      <c r="G523" s="14">
        <f t="shared" ref="G523:G527" si="435">I523+K523+M523+O523</f>
        <v>0</v>
      </c>
      <c r="H523" s="15">
        <f t="shared" ref="H523:H527" si="436">G523*F523</f>
        <v>0</v>
      </c>
      <c r="I523" s="20"/>
      <c r="J523" s="21">
        <f t="shared" si="370"/>
        <v>0</v>
      </c>
      <c r="K523" s="20"/>
      <c r="L523" s="21">
        <f t="shared" si="371"/>
        <v>0</v>
      </c>
      <c r="M523" s="20"/>
      <c r="N523" s="21">
        <f t="shared" si="372"/>
        <v>0</v>
      </c>
      <c r="O523" s="20"/>
      <c r="P523" s="21">
        <f t="shared" ref="P523:P527" si="437">$F523*O523</f>
        <v>0</v>
      </c>
    </row>
    <row r="524" spans="2:16" ht="18" hidden="1" customHeight="1" x14ac:dyDescent="0.3">
      <c r="B524" s="57">
        <f t="shared" si="434"/>
        <v>0</v>
      </c>
      <c r="C524" s="11" t="s">
        <v>282</v>
      </c>
      <c r="D524" s="12" t="s">
        <v>318</v>
      </c>
      <c r="E524" s="13" t="s">
        <v>19</v>
      </c>
      <c r="F524" s="29"/>
      <c r="G524" s="14">
        <f t="shared" si="435"/>
        <v>0</v>
      </c>
      <c r="H524" s="15">
        <f t="shared" si="436"/>
        <v>0</v>
      </c>
      <c r="I524" s="20"/>
      <c r="J524" s="21">
        <f t="shared" si="370"/>
        <v>0</v>
      </c>
      <c r="K524" s="20"/>
      <c r="L524" s="21">
        <f t="shared" si="371"/>
        <v>0</v>
      </c>
      <c r="M524" s="20"/>
      <c r="N524" s="21">
        <f t="shared" si="372"/>
        <v>0</v>
      </c>
      <c r="O524" s="20"/>
      <c r="P524" s="21">
        <f t="shared" si="437"/>
        <v>0</v>
      </c>
    </row>
    <row r="525" spans="2:16" ht="18" hidden="1" customHeight="1" x14ac:dyDescent="0.3">
      <c r="B525" s="57">
        <f t="shared" si="434"/>
        <v>0</v>
      </c>
      <c r="C525" s="11" t="s">
        <v>282</v>
      </c>
      <c r="D525" s="12" t="s">
        <v>319</v>
      </c>
      <c r="E525" s="13" t="s">
        <v>19</v>
      </c>
      <c r="F525" s="29"/>
      <c r="G525" s="14">
        <f t="shared" si="435"/>
        <v>0</v>
      </c>
      <c r="H525" s="15">
        <f t="shared" si="436"/>
        <v>0</v>
      </c>
      <c r="I525" s="20"/>
      <c r="J525" s="21">
        <f t="shared" si="370"/>
        <v>0</v>
      </c>
      <c r="K525" s="20"/>
      <c r="L525" s="21">
        <f t="shared" si="371"/>
        <v>0</v>
      </c>
      <c r="M525" s="20"/>
      <c r="N525" s="21">
        <f t="shared" si="372"/>
        <v>0</v>
      </c>
      <c r="O525" s="20"/>
      <c r="P525" s="21">
        <f t="shared" si="437"/>
        <v>0</v>
      </c>
    </row>
    <row r="526" spans="2:16" ht="18" hidden="1" customHeight="1" x14ac:dyDescent="0.3">
      <c r="B526" s="57">
        <f t="shared" ref="B526" si="438">IF(G526&gt;0,1,0)</f>
        <v>0</v>
      </c>
      <c r="C526" s="11" t="s">
        <v>282</v>
      </c>
      <c r="D526" s="12" t="s">
        <v>321</v>
      </c>
      <c r="E526" s="13" t="s">
        <v>19</v>
      </c>
      <c r="F526" s="29"/>
      <c r="G526" s="14">
        <f t="shared" si="435"/>
        <v>0</v>
      </c>
      <c r="H526" s="15">
        <f t="shared" si="436"/>
        <v>0</v>
      </c>
      <c r="I526" s="20"/>
      <c r="J526" s="21">
        <f t="shared" ref="J526" si="439">$F526*I526</f>
        <v>0</v>
      </c>
      <c r="K526" s="20"/>
      <c r="L526" s="21">
        <f t="shared" ref="L526" si="440">$F526*K526</f>
        <v>0</v>
      </c>
      <c r="M526" s="20"/>
      <c r="N526" s="21">
        <f t="shared" ref="N526" si="441">$F526*M526</f>
        <v>0</v>
      </c>
      <c r="O526" s="20"/>
      <c r="P526" s="21">
        <f t="shared" si="437"/>
        <v>0</v>
      </c>
    </row>
    <row r="527" spans="2:16" ht="18" hidden="1" customHeight="1" thickBot="1" x14ac:dyDescent="0.3">
      <c r="B527" s="57">
        <f t="shared" si="434"/>
        <v>0</v>
      </c>
      <c r="C527" s="11" t="s">
        <v>282</v>
      </c>
      <c r="D527" s="12" t="s">
        <v>320</v>
      </c>
      <c r="E527" s="13" t="s">
        <v>19</v>
      </c>
      <c r="F527" s="29"/>
      <c r="G527" s="14">
        <f t="shared" si="435"/>
        <v>0</v>
      </c>
      <c r="H527" s="15">
        <f t="shared" si="436"/>
        <v>0</v>
      </c>
      <c r="I527" s="20"/>
      <c r="J527" s="21">
        <f t="shared" si="370"/>
        <v>0</v>
      </c>
      <c r="K527" s="20"/>
      <c r="L527" s="21">
        <f t="shared" si="371"/>
        <v>0</v>
      </c>
      <c r="M527" s="20"/>
      <c r="N527" s="21">
        <f t="shared" si="372"/>
        <v>0</v>
      </c>
      <c r="O527" s="20"/>
      <c r="P527" s="21">
        <f t="shared" si="437"/>
        <v>0</v>
      </c>
    </row>
    <row r="528" spans="2:16" ht="18" hidden="1" customHeight="1" thickBot="1" x14ac:dyDescent="0.3">
      <c r="B528" s="58">
        <f>IF(SUM(G331:G527)&gt;0,1,0)</f>
        <v>0</v>
      </c>
      <c r="C528" s="45"/>
      <c r="D528" s="32" t="s">
        <v>254</v>
      </c>
      <c r="E528" s="33"/>
      <c r="F528" s="34"/>
      <c r="G528" s="46"/>
      <c r="H528" s="35">
        <f>SUM(H332:H527)</f>
        <v>0</v>
      </c>
      <c r="I528" s="127"/>
      <c r="J528" s="128">
        <f>SUM(J332:J527)</f>
        <v>0</v>
      </c>
      <c r="K528" s="127"/>
      <c r="L528" s="128">
        <f>SUM(L332:L527)</f>
        <v>0</v>
      </c>
      <c r="M528" s="127"/>
      <c r="N528" s="128">
        <f>SUM(N332:N527)</f>
        <v>0</v>
      </c>
      <c r="O528" s="127"/>
      <c r="P528" s="128">
        <f>SUM(P332:P527)</f>
        <v>0</v>
      </c>
    </row>
    <row r="529" spans="2:16" ht="18" hidden="1" customHeight="1" thickBot="1" x14ac:dyDescent="0.3">
      <c r="B529" s="58">
        <f>IF(SUM(G328:G527)&gt;0,1,0)</f>
        <v>0</v>
      </c>
      <c r="C529" s="36"/>
      <c r="D529" s="37"/>
      <c r="E529" s="38"/>
      <c r="F529" s="2"/>
      <c r="G529" s="38"/>
      <c r="H529" s="39"/>
      <c r="I529" s="38"/>
      <c r="J529" s="39"/>
      <c r="K529" s="38"/>
      <c r="L529" s="39"/>
      <c r="M529" s="38"/>
      <c r="N529" s="39"/>
      <c r="O529" s="38"/>
      <c r="P529" s="39"/>
    </row>
    <row r="530" spans="2:16" ht="33.75" hidden="1" customHeight="1" thickBot="1" x14ac:dyDescent="0.3">
      <c r="B530" s="58">
        <f>IF(SUM(G531:G547)&gt;0,1,0)</f>
        <v>0</v>
      </c>
      <c r="C530" s="51">
        <v>4</v>
      </c>
      <c r="D530" s="53" t="s">
        <v>216</v>
      </c>
      <c r="E530" s="7"/>
      <c r="F530" s="8"/>
      <c r="G530" s="9"/>
      <c r="H530" s="10"/>
      <c r="I530" s="9"/>
      <c r="J530" s="10"/>
      <c r="K530" s="9"/>
      <c r="L530" s="10"/>
      <c r="M530" s="9"/>
      <c r="N530" s="10"/>
      <c r="O530" s="9"/>
      <c r="P530" s="10"/>
    </row>
    <row r="531" spans="2:16" ht="18" hidden="1" customHeight="1" x14ac:dyDescent="0.3">
      <c r="B531" s="58">
        <f>IF(SUM(G532:G533)&gt;0,1,0)</f>
        <v>0</v>
      </c>
      <c r="C531" s="59"/>
      <c r="D531" s="65" t="s">
        <v>440</v>
      </c>
      <c r="E531" s="61"/>
      <c r="F531" s="62"/>
      <c r="G531" s="63"/>
      <c r="H531" s="64"/>
      <c r="I531" s="63"/>
      <c r="J531" s="64"/>
      <c r="K531" s="63"/>
      <c r="L531" s="64"/>
      <c r="M531" s="63"/>
      <c r="N531" s="64"/>
      <c r="O531" s="63"/>
      <c r="P531" s="64"/>
    </row>
    <row r="532" spans="2:16" ht="18" hidden="1" customHeight="1" x14ac:dyDescent="0.3">
      <c r="B532" s="57">
        <f t="shared" ref="B532:B533" si="442">IF(G532&gt;0,1,0)</f>
        <v>0</v>
      </c>
      <c r="C532" s="11" t="s">
        <v>282</v>
      </c>
      <c r="D532" s="12" t="s">
        <v>200</v>
      </c>
      <c r="E532" s="13" t="s">
        <v>3</v>
      </c>
      <c r="F532" s="29"/>
      <c r="G532" s="14">
        <f t="shared" ref="G532:G533" si="443">I532+K532+M532+O532</f>
        <v>0</v>
      </c>
      <c r="H532" s="15">
        <f t="shared" ref="H532:H533" si="444">G532*F532</f>
        <v>0</v>
      </c>
      <c r="I532" s="20"/>
      <c r="J532" s="21">
        <f t="shared" ref="J532:J533" si="445">$F532*I532</f>
        <v>0</v>
      </c>
      <c r="K532" s="20"/>
      <c r="L532" s="21">
        <f t="shared" ref="L532:L533" si="446">$F532*K532</f>
        <v>0</v>
      </c>
      <c r="M532" s="20"/>
      <c r="N532" s="21">
        <f t="shared" ref="N532:N533" si="447">$F532*M532</f>
        <v>0</v>
      </c>
      <c r="O532" s="20"/>
      <c r="P532" s="21">
        <f t="shared" ref="P532:P533" si="448">$F532*O532</f>
        <v>0</v>
      </c>
    </row>
    <row r="533" spans="2:16" ht="18" hidden="1" customHeight="1" x14ac:dyDescent="0.3">
      <c r="B533" s="57">
        <f t="shared" si="442"/>
        <v>0</v>
      </c>
      <c r="C533" s="11" t="s">
        <v>282</v>
      </c>
      <c r="D533" s="16" t="s">
        <v>201</v>
      </c>
      <c r="E533" s="13" t="s">
        <v>3</v>
      </c>
      <c r="F533" s="29"/>
      <c r="G533" s="14">
        <f t="shared" si="443"/>
        <v>0</v>
      </c>
      <c r="H533" s="15">
        <f t="shared" si="444"/>
        <v>0</v>
      </c>
      <c r="I533" s="20"/>
      <c r="J533" s="21">
        <f t="shared" si="445"/>
        <v>0</v>
      </c>
      <c r="K533" s="20"/>
      <c r="L533" s="21">
        <f t="shared" si="446"/>
        <v>0</v>
      </c>
      <c r="M533" s="20"/>
      <c r="N533" s="21">
        <f t="shared" si="447"/>
        <v>0</v>
      </c>
      <c r="O533" s="20"/>
      <c r="P533" s="21">
        <f t="shared" si="448"/>
        <v>0</v>
      </c>
    </row>
    <row r="534" spans="2:16" ht="18" hidden="1" customHeight="1" x14ac:dyDescent="0.3">
      <c r="B534" s="58">
        <f>IF(SUM(G535:G540)&gt;0,1,0)</f>
        <v>0</v>
      </c>
      <c r="C534" s="59"/>
      <c r="D534" s="65" t="s">
        <v>202</v>
      </c>
      <c r="E534" s="61"/>
      <c r="F534" s="62"/>
      <c r="G534" s="63"/>
      <c r="H534" s="64"/>
      <c r="I534" s="63"/>
      <c r="J534" s="64"/>
      <c r="K534" s="63"/>
      <c r="L534" s="64"/>
      <c r="M534" s="63"/>
      <c r="N534" s="64"/>
      <c r="O534" s="63"/>
      <c r="P534" s="64"/>
    </row>
    <row r="535" spans="2:16" ht="26.25" hidden="1" thickBot="1" x14ac:dyDescent="0.3">
      <c r="B535" s="58">
        <f>IF(SUM(G536:G537)&gt;0,1,0)</f>
        <v>0</v>
      </c>
      <c r="C535" s="11" t="s">
        <v>282</v>
      </c>
      <c r="D535" s="26" t="s">
        <v>442</v>
      </c>
      <c r="E535" s="13"/>
      <c r="F535" s="30"/>
      <c r="G535" s="20"/>
      <c r="H535" s="21"/>
      <c r="I535" s="20"/>
      <c r="J535" s="21"/>
      <c r="K535" s="20"/>
      <c r="L535" s="21"/>
      <c r="M535" s="20"/>
      <c r="N535" s="21"/>
      <c r="O535" s="20"/>
      <c r="P535" s="21"/>
    </row>
    <row r="536" spans="2:16" ht="18" hidden="1" customHeight="1" x14ac:dyDescent="0.3">
      <c r="B536" s="57">
        <f t="shared" ref="B536:B537" si="449">IF(G536&gt;0,1,0)</f>
        <v>0</v>
      </c>
      <c r="C536" s="11"/>
      <c r="D536" s="12" t="s">
        <v>200</v>
      </c>
      <c r="E536" s="13" t="s">
        <v>3</v>
      </c>
      <c r="F536" s="29"/>
      <c r="G536" s="14">
        <f t="shared" ref="G536:G537" si="450">I536+K536+M536+O536</f>
        <v>0</v>
      </c>
      <c r="H536" s="15">
        <f t="shared" ref="H536:H537" si="451">G536*F536</f>
        <v>0</v>
      </c>
      <c r="I536" s="20"/>
      <c r="J536" s="21">
        <f t="shared" ref="J536:J547" si="452">$F536*I536</f>
        <v>0</v>
      </c>
      <c r="K536" s="20"/>
      <c r="L536" s="21">
        <f t="shared" ref="L536:L547" si="453">$F536*K536</f>
        <v>0</v>
      </c>
      <c r="M536" s="20"/>
      <c r="N536" s="21">
        <f t="shared" ref="N536:N547" si="454">$F536*M536</f>
        <v>0</v>
      </c>
      <c r="O536" s="20"/>
      <c r="P536" s="21">
        <f t="shared" ref="P536:P537" si="455">$F536*O536</f>
        <v>0</v>
      </c>
    </row>
    <row r="537" spans="2:16" ht="18" hidden="1" customHeight="1" x14ac:dyDescent="0.3">
      <c r="B537" s="57">
        <f t="shared" si="449"/>
        <v>0</v>
      </c>
      <c r="C537" s="11"/>
      <c r="D537" s="16" t="s">
        <v>201</v>
      </c>
      <c r="E537" s="13" t="s">
        <v>3</v>
      </c>
      <c r="F537" s="29"/>
      <c r="G537" s="14">
        <f t="shared" si="450"/>
        <v>0</v>
      </c>
      <c r="H537" s="15">
        <f t="shared" si="451"/>
        <v>0</v>
      </c>
      <c r="I537" s="20"/>
      <c r="J537" s="21">
        <f t="shared" si="452"/>
        <v>0</v>
      </c>
      <c r="K537" s="20"/>
      <c r="L537" s="21">
        <f t="shared" si="453"/>
        <v>0</v>
      </c>
      <c r="M537" s="20"/>
      <c r="N537" s="21">
        <f t="shared" si="454"/>
        <v>0</v>
      </c>
      <c r="O537" s="20"/>
      <c r="P537" s="21">
        <f t="shared" si="455"/>
        <v>0</v>
      </c>
    </row>
    <row r="538" spans="2:16" ht="39" hidden="1" thickBot="1" x14ac:dyDescent="0.3">
      <c r="B538" s="58">
        <f>IF(SUM(G539:G540)&gt;0,1,0)</f>
        <v>0</v>
      </c>
      <c r="C538" s="11" t="s">
        <v>282</v>
      </c>
      <c r="D538" s="26" t="s">
        <v>443</v>
      </c>
      <c r="E538" s="13"/>
      <c r="F538" s="30"/>
      <c r="G538" s="20"/>
      <c r="H538" s="21"/>
      <c r="I538" s="20"/>
      <c r="J538" s="21"/>
      <c r="K538" s="20"/>
      <c r="L538" s="21"/>
      <c r="M538" s="20"/>
      <c r="N538" s="21"/>
      <c r="O538" s="20"/>
      <c r="P538" s="21"/>
    </row>
    <row r="539" spans="2:16" ht="18" hidden="1" customHeight="1" x14ac:dyDescent="0.3">
      <c r="B539" s="57">
        <f t="shared" ref="B539:B540" si="456">IF(G539&gt;0,1,0)</f>
        <v>0</v>
      </c>
      <c r="C539" s="11"/>
      <c r="D539" s="12" t="s">
        <v>200</v>
      </c>
      <c r="E539" s="13" t="s">
        <v>3</v>
      </c>
      <c r="F539" s="29"/>
      <c r="G539" s="14">
        <f t="shared" ref="G539:G540" si="457">I539+K539+M539+O539</f>
        <v>0</v>
      </c>
      <c r="H539" s="15">
        <f t="shared" ref="H539:H540" si="458">G539*F539</f>
        <v>0</v>
      </c>
      <c r="I539" s="20"/>
      <c r="J539" s="21">
        <f t="shared" si="452"/>
        <v>0</v>
      </c>
      <c r="K539" s="20"/>
      <c r="L539" s="21">
        <f t="shared" si="453"/>
        <v>0</v>
      </c>
      <c r="M539" s="20"/>
      <c r="N539" s="21">
        <f t="shared" si="454"/>
        <v>0</v>
      </c>
      <c r="O539" s="20"/>
      <c r="P539" s="21">
        <f t="shared" ref="P539:P540" si="459">$F539*O539</f>
        <v>0</v>
      </c>
    </row>
    <row r="540" spans="2:16" ht="18" hidden="1" customHeight="1" x14ac:dyDescent="0.3">
      <c r="B540" s="57">
        <f t="shared" si="456"/>
        <v>0</v>
      </c>
      <c r="C540" s="11"/>
      <c r="D540" s="16" t="s">
        <v>201</v>
      </c>
      <c r="E540" s="13" t="s">
        <v>3</v>
      </c>
      <c r="F540" s="29"/>
      <c r="G540" s="14">
        <f t="shared" si="457"/>
        <v>0</v>
      </c>
      <c r="H540" s="15">
        <f t="shared" si="458"/>
        <v>0</v>
      </c>
      <c r="I540" s="20"/>
      <c r="J540" s="21">
        <f t="shared" si="452"/>
        <v>0</v>
      </c>
      <c r="K540" s="20"/>
      <c r="L540" s="21">
        <f t="shared" si="453"/>
        <v>0</v>
      </c>
      <c r="M540" s="20"/>
      <c r="N540" s="21">
        <f t="shared" si="454"/>
        <v>0</v>
      </c>
      <c r="O540" s="20"/>
      <c r="P540" s="21">
        <f t="shared" si="459"/>
        <v>0</v>
      </c>
    </row>
    <row r="541" spans="2:16" ht="18" hidden="1" customHeight="1" x14ac:dyDescent="0.3">
      <c r="B541" s="58">
        <f>IF(SUM(G542:G545)&gt;0,1,0)</f>
        <v>0</v>
      </c>
      <c r="C541" s="59"/>
      <c r="D541" s="65" t="s">
        <v>267</v>
      </c>
      <c r="E541" s="61"/>
      <c r="F541" s="62"/>
      <c r="G541" s="63"/>
      <c r="H541" s="64"/>
      <c r="I541" s="63"/>
      <c r="J541" s="64"/>
      <c r="K541" s="63"/>
      <c r="L541" s="64"/>
      <c r="M541" s="63"/>
      <c r="N541" s="64"/>
      <c r="O541" s="63"/>
      <c r="P541" s="64"/>
    </row>
    <row r="542" spans="2:16" ht="18" hidden="1" customHeight="1" x14ac:dyDescent="0.3">
      <c r="B542" s="57">
        <f t="shared" ref="B542:B545" si="460">IF(G542&gt;0,1,0)</f>
        <v>0</v>
      </c>
      <c r="C542" s="11" t="s">
        <v>282</v>
      </c>
      <c r="D542" s="16" t="s">
        <v>203</v>
      </c>
      <c r="E542" s="13" t="s">
        <v>18</v>
      </c>
      <c r="F542" s="29"/>
      <c r="G542" s="14">
        <f t="shared" ref="G542:G545" si="461">I542+K542+M542+O542</f>
        <v>0</v>
      </c>
      <c r="H542" s="15">
        <f t="shared" ref="H542:H545" si="462">G542*F542</f>
        <v>0</v>
      </c>
      <c r="I542" s="20"/>
      <c r="J542" s="21">
        <f t="shared" si="452"/>
        <v>0</v>
      </c>
      <c r="K542" s="20"/>
      <c r="L542" s="21">
        <f t="shared" si="453"/>
        <v>0</v>
      </c>
      <c r="M542" s="20"/>
      <c r="N542" s="21">
        <f t="shared" si="454"/>
        <v>0</v>
      </c>
      <c r="O542" s="20"/>
      <c r="P542" s="21">
        <f t="shared" ref="P542:P545" si="463">$F542*O542</f>
        <v>0</v>
      </c>
    </row>
    <row r="543" spans="2:16" ht="18" hidden="1" customHeight="1" x14ac:dyDescent="0.3">
      <c r="B543" s="57">
        <f t="shared" si="460"/>
        <v>0</v>
      </c>
      <c r="C543" s="11" t="s">
        <v>282</v>
      </c>
      <c r="D543" s="12" t="s">
        <v>204</v>
      </c>
      <c r="E543" s="13" t="s">
        <v>18</v>
      </c>
      <c r="F543" s="29"/>
      <c r="G543" s="14">
        <f t="shared" si="461"/>
        <v>0</v>
      </c>
      <c r="H543" s="15">
        <f t="shared" si="462"/>
        <v>0</v>
      </c>
      <c r="I543" s="20"/>
      <c r="J543" s="21">
        <f t="shared" si="452"/>
        <v>0</v>
      </c>
      <c r="K543" s="20"/>
      <c r="L543" s="21">
        <f t="shared" si="453"/>
        <v>0</v>
      </c>
      <c r="M543" s="20"/>
      <c r="N543" s="21">
        <f t="shared" si="454"/>
        <v>0</v>
      </c>
      <c r="O543" s="20"/>
      <c r="P543" s="21">
        <f t="shared" si="463"/>
        <v>0</v>
      </c>
    </row>
    <row r="544" spans="2:16" ht="30" hidden="1" customHeight="1" x14ac:dyDescent="0.3">
      <c r="B544" s="57">
        <f t="shared" si="460"/>
        <v>0</v>
      </c>
      <c r="C544" s="11" t="s">
        <v>282</v>
      </c>
      <c r="D544" s="16" t="s">
        <v>205</v>
      </c>
      <c r="E544" s="13" t="s">
        <v>18</v>
      </c>
      <c r="F544" s="29"/>
      <c r="G544" s="14">
        <f t="shared" si="461"/>
        <v>0</v>
      </c>
      <c r="H544" s="15">
        <f t="shared" si="462"/>
        <v>0</v>
      </c>
      <c r="I544" s="20"/>
      <c r="J544" s="21">
        <f t="shared" si="452"/>
        <v>0</v>
      </c>
      <c r="K544" s="20"/>
      <c r="L544" s="21">
        <f t="shared" si="453"/>
        <v>0</v>
      </c>
      <c r="M544" s="20"/>
      <c r="N544" s="21">
        <f t="shared" si="454"/>
        <v>0</v>
      </c>
      <c r="O544" s="20"/>
      <c r="P544" s="21">
        <f t="shared" si="463"/>
        <v>0</v>
      </c>
    </row>
    <row r="545" spans="2:16" ht="18" hidden="1" customHeight="1" x14ac:dyDescent="0.3">
      <c r="B545" s="57">
        <f t="shared" si="460"/>
        <v>0</v>
      </c>
      <c r="C545" s="11" t="s">
        <v>282</v>
      </c>
      <c r="D545" s="16" t="s">
        <v>206</v>
      </c>
      <c r="E545" s="13" t="s">
        <v>18</v>
      </c>
      <c r="F545" s="29"/>
      <c r="G545" s="14">
        <f t="shared" si="461"/>
        <v>0</v>
      </c>
      <c r="H545" s="15">
        <f t="shared" si="462"/>
        <v>0</v>
      </c>
      <c r="I545" s="20"/>
      <c r="J545" s="21">
        <f t="shared" si="452"/>
        <v>0</v>
      </c>
      <c r="K545" s="20"/>
      <c r="L545" s="21">
        <f t="shared" si="453"/>
        <v>0</v>
      </c>
      <c r="M545" s="20"/>
      <c r="N545" s="21">
        <f t="shared" si="454"/>
        <v>0</v>
      </c>
      <c r="O545" s="20"/>
      <c r="P545" s="21">
        <f t="shared" si="463"/>
        <v>0</v>
      </c>
    </row>
    <row r="546" spans="2:16" ht="18" hidden="1" customHeight="1" x14ac:dyDescent="0.3">
      <c r="B546" s="58">
        <f>IF(SUM(G547)&gt;0,1,0)</f>
        <v>0</v>
      </c>
      <c r="C546" s="59"/>
      <c r="D546" s="65" t="s">
        <v>207</v>
      </c>
      <c r="E546" s="61"/>
      <c r="F546" s="62"/>
      <c r="G546" s="63"/>
      <c r="H546" s="64"/>
      <c r="I546" s="63"/>
      <c r="J546" s="64"/>
      <c r="K546" s="63"/>
      <c r="L546" s="64"/>
      <c r="M546" s="63"/>
      <c r="N546" s="64"/>
      <c r="O546" s="63"/>
      <c r="P546" s="64"/>
    </row>
    <row r="547" spans="2:16" ht="18" hidden="1" customHeight="1" thickBot="1" x14ac:dyDescent="0.3">
      <c r="B547" s="57">
        <f t="shared" ref="B547" si="464">IF(G547&gt;0,1,0)</f>
        <v>0</v>
      </c>
      <c r="C547" s="11" t="s">
        <v>282</v>
      </c>
      <c r="D547" s="16" t="s">
        <v>287</v>
      </c>
      <c r="E547" s="13" t="s">
        <v>237</v>
      </c>
      <c r="F547" s="29"/>
      <c r="G547" s="14">
        <f>I547+K547+M547+O547</f>
        <v>0</v>
      </c>
      <c r="H547" s="15">
        <f>G547*F547</f>
        <v>0</v>
      </c>
      <c r="I547" s="20"/>
      <c r="J547" s="21">
        <f t="shared" si="452"/>
        <v>0</v>
      </c>
      <c r="K547" s="20"/>
      <c r="L547" s="21">
        <f t="shared" si="453"/>
        <v>0</v>
      </c>
      <c r="M547" s="20"/>
      <c r="N547" s="21">
        <f t="shared" si="454"/>
        <v>0</v>
      </c>
      <c r="O547" s="20"/>
      <c r="P547" s="21">
        <f t="shared" ref="P547" si="465">$F547*O547</f>
        <v>0</v>
      </c>
    </row>
    <row r="548" spans="2:16" ht="15.75" hidden="1" thickBot="1" x14ac:dyDescent="0.3">
      <c r="B548" s="58">
        <f>IF(SUM(G534:G547)&gt;0,1,0)</f>
        <v>0</v>
      </c>
      <c r="C548" s="45"/>
      <c r="D548" s="32" t="s">
        <v>258</v>
      </c>
      <c r="E548" s="33"/>
      <c r="F548" s="34"/>
      <c r="G548" s="46"/>
      <c r="H548" s="35">
        <f>SUM(H531:H547)</f>
        <v>0</v>
      </c>
      <c r="I548" s="127"/>
      <c r="J548" s="128">
        <f>SUM(J531:J547)</f>
        <v>0</v>
      </c>
      <c r="K548" s="127"/>
      <c r="L548" s="128">
        <f>SUM(L531:L547)</f>
        <v>0</v>
      </c>
      <c r="M548" s="127"/>
      <c r="N548" s="128">
        <f>SUM(N531:N547)</f>
        <v>0</v>
      </c>
      <c r="O548" s="127"/>
      <c r="P548" s="128">
        <f>SUM(P531:P547)</f>
        <v>0</v>
      </c>
    </row>
    <row r="549" spans="2:16" ht="18" hidden="1" customHeight="1" thickBot="1" x14ac:dyDescent="0.3">
      <c r="B549" s="58">
        <f>IF(SUM(G534:G547)&gt;0,1,0)</f>
        <v>0</v>
      </c>
      <c r="C549" s="36"/>
      <c r="D549" s="37"/>
      <c r="E549" s="38"/>
      <c r="F549" s="2"/>
      <c r="G549" s="38"/>
      <c r="H549" s="39"/>
      <c r="I549" s="38"/>
      <c r="J549" s="39"/>
      <c r="K549" s="38"/>
      <c r="L549" s="39"/>
      <c r="M549" s="38"/>
      <c r="N549" s="39"/>
      <c r="O549" s="38"/>
      <c r="P549" s="39"/>
    </row>
    <row r="550" spans="2:16" ht="33.75" hidden="1" customHeight="1" thickBot="1" x14ac:dyDescent="0.3">
      <c r="B550" s="58">
        <f>IF(SUM(G551:G559)&gt;0,1,0)</f>
        <v>0</v>
      </c>
      <c r="C550" s="51">
        <v>5</v>
      </c>
      <c r="D550" s="53" t="s">
        <v>217</v>
      </c>
      <c r="E550" s="7"/>
      <c r="F550" s="8"/>
      <c r="G550" s="9"/>
      <c r="H550" s="10"/>
      <c r="I550" s="9"/>
      <c r="J550" s="10"/>
      <c r="K550" s="9"/>
      <c r="L550" s="10"/>
      <c r="M550" s="9"/>
      <c r="N550" s="10"/>
      <c r="O550" s="9"/>
      <c r="P550" s="10"/>
    </row>
    <row r="551" spans="2:16" ht="18" hidden="1" customHeight="1" x14ac:dyDescent="0.3">
      <c r="B551" s="58">
        <f>IF(SUM(G552:G553)&gt;0,1,0)</f>
        <v>0</v>
      </c>
      <c r="C551" s="59"/>
      <c r="D551" s="65" t="s">
        <v>208</v>
      </c>
      <c r="E551" s="61"/>
      <c r="F551" s="62"/>
      <c r="G551" s="63"/>
      <c r="H551" s="64"/>
      <c r="I551" s="63"/>
      <c r="J551" s="64"/>
      <c r="K551" s="63"/>
      <c r="L551" s="64"/>
      <c r="M551" s="63"/>
      <c r="N551" s="64"/>
      <c r="O551" s="63"/>
      <c r="P551" s="64"/>
    </row>
    <row r="552" spans="2:16" ht="18" hidden="1" customHeight="1" x14ac:dyDescent="0.3">
      <c r="B552" s="57">
        <f t="shared" ref="B552:B553" si="466">IF(G552&gt;0,1,0)</f>
        <v>0</v>
      </c>
      <c r="C552" s="11" t="s">
        <v>282</v>
      </c>
      <c r="D552" s="16" t="s">
        <v>479</v>
      </c>
      <c r="E552" s="13" t="s">
        <v>18</v>
      </c>
      <c r="F552" s="29"/>
      <c r="G552" s="14">
        <f t="shared" ref="G552:G553" si="467">I552+K552+M552+O552</f>
        <v>0</v>
      </c>
      <c r="H552" s="15">
        <f t="shared" ref="H552:H553" si="468">G552*F552</f>
        <v>0</v>
      </c>
      <c r="I552" s="20"/>
      <c r="J552" s="21">
        <f t="shared" ref="J552:J559" si="469">$F552*I552</f>
        <v>0</v>
      </c>
      <c r="K552" s="20"/>
      <c r="L552" s="21">
        <f t="shared" ref="L552:L559" si="470">$F552*K552</f>
        <v>0</v>
      </c>
      <c r="M552" s="20"/>
      <c r="N552" s="21">
        <f t="shared" ref="N552:N559" si="471">$F552*M552</f>
        <v>0</v>
      </c>
      <c r="O552" s="20"/>
      <c r="P552" s="21">
        <f t="shared" ref="P552:P553" si="472">$F552*O552</f>
        <v>0</v>
      </c>
    </row>
    <row r="553" spans="2:16" ht="18" hidden="1" customHeight="1" x14ac:dyDescent="0.3">
      <c r="B553" s="57">
        <f t="shared" si="466"/>
        <v>0</v>
      </c>
      <c r="C553" s="11" t="s">
        <v>282</v>
      </c>
      <c r="D553" s="16" t="s">
        <v>423</v>
      </c>
      <c r="E553" s="13" t="s">
        <v>18</v>
      </c>
      <c r="F553" s="29"/>
      <c r="G553" s="14">
        <f t="shared" si="467"/>
        <v>0</v>
      </c>
      <c r="H553" s="15">
        <f t="shared" si="468"/>
        <v>0</v>
      </c>
      <c r="I553" s="20"/>
      <c r="J553" s="21">
        <f t="shared" si="469"/>
        <v>0</v>
      </c>
      <c r="K553" s="20"/>
      <c r="L553" s="21">
        <f t="shared" si="470"/>
        <v>0</v>
      </c>
      <c r="M553" s="20"/>
      <c r="N553" s="21">
        <f t="shared" si="471"/>
        <v>0</v>
      </c>
      <c r="O553" s="20"/>
      <c r="P553" s="21">
        <f t="shared" si="472"/>
        <v>0</v>
      </c>
    </row>
    <row r="554" spans="2:16" ht="18" hidden="1" customHeight="1" x14ac:dyDescent="0.3">
      <c r="B554" s="58">
        <f>IF(SUM(G555:G559)&gt;0,1,0)</f>
        <v>0</v>
      </c>
      <c r="C554" s="59"/>
      <c r="D554" s="65" t="s">
        <v>209</v>
      </c>
      <c r="E554" s="61"/>
      <c r="F554" s="62"/>
      <c r="G554" s="63"/>
      <c r="H554" s="64"/>
      <c r="I554" s="63"/>
      <c r="J554" s="64"/>
      <c r="K554" s="63"/>
      <c r="L554" s="64"/>
      <c r="M554" s="63"/>
      <c r="N554" s="64"/>
      <c r="O554" s="63"/>
      <c r="P554" s="64"/>
    </row>
    <row r="555" spans="2:16" ht="18" hidden="1" customHeight="1" x14ac:dyDescent="0.3">
      <c r="B555" s="57">
        <f t="shared" ref="B555:B559" si="473">IF(G555&gt;0,1,0)</f>
        <v>0</v>
      </c>
      <c r="C555" s="11" t="s">
        <v>282</v>
      </c>
      <c r="D555" s="16" t="s">
        <v>210</v>
      </c>
      <c r="E555" s="13" t="s">
        <v>18</v>
      </c>
      <c r="F555" s="29"/>
      <c r="G555" s="14">
        <f t="shared" ref="G555:G559" si="474">I555+K555+M555+O555</f>
        <v>0</v>
      </c>
      <c r="H555" s="15">
        <f t="shared" ref="H555:H559" si="475">G555*F555</f>
        <v>0</v>
      </c>
      <c r="I555" s="20"/>
      <c r="J555" s="21">
        <f t="shared" si="469"/>
        <v>0</v>
      </c>
      <c r="K555" s="20"/>
      <c r="L555" s="21">
        <f t="shared" si="470"/>
        <v>0</v>
      </c>
      <c r="M555" s="20"/>
      <c r="N555" s="21">
        <f t="shared" si="471"/>
        <v>0</v>
      </c>
      <c r="O555" s="20"/>
      <c r="P555" s="21">
        <f t="shared" ref="P555:P559" si="476">$F555*O555</f>
        <v>0</v>
      </c>
    </row>
    <row r="556" spans="2:16" ht="18" hidden="1" customHeight="1" x14ac:dyDescent="0.3">
      <c r="B556" s="57">
        <f t="shared" si="473"/>
        <v>0</v>
      </c>
      <c r="C556" s="11" t="s">
        <v>282</v>
      </c>
      <c r="D556" s="16" t="s">
        <v>211</v>
      </c>
      <c r="E556" s="13" t="s">
        <v>18</v>
      </c>
      <c r="F556" s="29"/>
      <c r="G556" s="14">
        <f t="shared" si="474"/>
        <v>0</v>
      </c>
      <c r="H556" s="15">
        <f t="shared" si="475"/>
        <v>0</v>
      </c>
      <c r="I556" s="20"/>
      <c r="J556" s="21">
        <f t="shared" si="469"/>
        <v>0</v>
      </c>
      <c r="K556" s="20"/>
      <c r="L556" s="21">
        <f t="shared" si="470"/>
        <v>0</v>
      </c>
      <c r="M556" s="20"/>
      <c r="N556" s="21">
        <f t="shared" si="471"/>
        <v>0</v>
      </c>
      <c r="O556" s="20"/>
      <c r="P556" s="21">
        <f t="shared" si="476"/>
        <v>0</v>
      </c>
    </row>
    <row r="557" spans="2:16" ht="30" hidden="1" customHeight="1" x14ac:dyDescent="0.3">
      <c r="B557" s="57">
        <f t="shared" si="473"/>
        <v>0</v>
      </c>
      <c r="C557" s="11" t="s">
        <v>282</v>
      </c>
      <c r="D557" s="16" t="s">
        <v>212</v>
      </c>
      <c r="E557" s="13" t="s">
        <v>18</v>
      </c>
      <c r="F557" s="29"/>
      <c r="G557" s="14">
        <f t="shared" si="474"/>
        <v>0</v>
      </c>
      <c r="H557" s="15">
        <f t="shared" si="475"/>
        <v>0</v>
      </c>
      <c r="I557" s="20"/>
      <c r="J557" s="21">
        <f t="shared" si="469"/>
        <v>0</v>
      </c>
      <c r="K557" s="20"/>
      <c r="L557" s="21">
        <f t="shared" si="470"/>
        <v>0</v>
      </c>
      <c r="M557" s="20"/>
      <c r="N557" s="21">
        <f t="shared" si="471"/>
        <v>0</v>
      </c>
      <c r="O557" s="20"/>
      <c r="P557" s="21">
        <f t="shared" si="476"/>
        <v>0</v>
      </c>
    </row>
    <row r="558" spans="2:16" ht="45" hidden="1" customHeight="1" x14ac:dyDescent="0.3">
      <c r="B558" s="57">
        <f t="shared" si="473"/>
        <v>0</v>
      </c>
      <c r="C558" s="11" t="s">
        <v>282</v>
      </c>
      <c r="D558" s="16" t="s">
        <v>482</v>
      </c>
      <c r="E558" s="13" t="s">
        <v>18</v>
      </c>
      <c r="F558" s="29"/>
      <c r="G558" s="14">
        <f t="shared" si="474"/>
        <v>0</v>
      </c>
      <c r="H558" s="15">
        <f t="shared" si="475"/>
        <v>0</v>
      </c>
      <c r="I558" s="20"/>
      <c r="J558" s="21">
        <f t="shared" si="469"/>
        <v>0</v>
      </c>
      <c r="K558" s="20"/>
      <c r="L558" s="21">
        <f t="shared" si="470"/>
        <v>0</v>
      </c>
      <c r="M558" s="20"/>
      <c r="N558" s="21">
        <f t="shared" si="471"/>
        <v>0</v>
      </c>
      <c r="O558" s="20"/>
      <c r="P558" s="21">
        <f t="shared" si="476"/>
        <v>0</v>
      </c>
    </row>
    <row r="559" spans="2:16" ht="45" hidden="1" customHeight="1" thickBot="1" x14ac:dyDescent="0.3">
      <c r="B559" s="57">
        <f t="shared" si="473"/>
        <v>0</v>
      </c>
      <c r="C559" s="11" t="s">
        <v>282</v>
      </c>
      <c r="D559" s="16" t="s">
        <v>213</v>
      </c>
      <c r="E559" s="13" t="s">
        <v>18</v>
      </c>
      <c r="F559" s="29"/>
      <c r="G559" s="14">
        <f t="shared" si="474"/>
        <v>0</v>
      </c>
      <c r="H559" s="15">
        <f t="shared" si="475"/>
        <v>0</v>
      </c>
      <c r="I559" s="20"/>
      <c r="J559" s="21">
        <f t="shared" si="469"/>
        <v>0</v>
      </c>
      <c r="K559" s="20"/>
      <c r="L559" s="21">
        <f t="shared" si="470"/>
        <v>0</v>
      </c>
      <c r="M559" s="20"/>
      <c r="N559" s="21">
        <f t="shared" si="471"/>
        <v>0</v>
      </c>
      <c r="O559" s="20"/>
      <c r="P559" s="21">
        <f t="shared" si="476"/>
        <v>0</v>
      </c>
    </row>
    <row r="560" spans="2:16" ht="15.75" hidden="1" thickBot="1" x14ac:dyDescent="0.3">
      <c r="B560" s="58">
        <f>IF(SUM(G551:G559)&gt;0,1,0)</f>
        <v>0</v>
      </c>
      <c r="C560" s="45"/>
      <c r="D560" s="32" t="s">
        <v>260</v>
      </c>
      <c r="E560" s="33"/>
      <c r="F560" s="34"/>
      <c r="G560" s="46"/>
      <c r="H560" s="35">
        <f>SUM(H551:H559)</f>
        <v>0</v>
      </c>
      <c r="I560" s="127"/>
      <c r="J560" s="128">
        <f>SUM(J551:J559)</f>
        <v>0</v>
      </c>
      <c r="K560" s="127"/>
      <c r="L560" s="128">
        <f>SUM(L551:L559)</f>
        <v>0</v>
      </c>
      <c r="M560" s="127"/>
      <c r="N560" s="128">
        <f>SUM(N551:N559)</f>
        <v>0</v>
      </c>
      <c r="O560" s="127"/>
      <c r="P560" s="128">
        <f>SUM(P551:P559)</f>
        <v>0</v>
      </c>
    </row>
    <row r="561" spans="2:16" ht="18" hidden="1" customHeight="1" thickBot="1" x14ac:dyDescent="0.3">
      <c r="B561" s="58">
        <f>IF(SUM(G551:G559)&gt;0,1,0)</f>
        <v>0</v>
      </c>
      <c r="C561" s="36"/>
      <c r="D561" s="37"/>
      <c r="E561" s="38"/>
      <c r="F561" s="2"/>
      <c r="G561" s="38"/>
      <c r="H561" s="39"/>
      <c r="I561" s="38"/>
      <c r="J561" s="39"/>
      <c r="K561" s="38"/>
      <c r="L561" s="39"/>
      <c r="M561" s="38"/>
      <c r="N561" s="39"/>
      <c r="O561" s="38"/>
      <c r="P561" s="39"/>
    </row>
    <row r="562" spans="2:16" ht="22.5" hidden="1" customHeight="1" thickBot="1" x14ac:dyDescent="0.3">
      <c r="B562" s="58">
        <f>IF(SUM(G563:G569)&gt;0,1,0)</f>
        <v>0</v>
      </c>
      <c r="C562" s="51">
        <v>6</v>
      </c>
      <c r="D562" s="53" t="s">
        <v>485</v>
      </c>
      <c r="E562" s="7"/>
      <c r="F562" s="8"/>
      <c r="G562" s="9"/>
      <c r="H562" s="10"/>
      <c r="I562" s="9"/>
      <c r="J562" s="10"/>
      <c r="K562" s="9"/>
      <c r="L562" s="10"/>
      <c r="M562" s="9"/>
      <c r="N562" s="10"/>
      <c r="O562" s="9"/>
      <c r="P562" s="10"/>
    </row>
    <row r="563" spans="2:16" ht="18" hidden="1" customHeight="1" x14ac:dyDescent="0.3">
      <c r="B563" s="57">
        <f t="shared" ref="B563:B564" si="477">IF(G563&gt;0,1,0)</f>
        <v>0</v>
      </c>
      <c r="C563" s="11" t="s">
        <v>282</v>
      </c>
      <c r="D563" s="16" t="s">
        <v>462</v>
      </c>
      <c r="E563" s="13" t="s">
        <v>18</v>
      </c>
      <c r="F563" s="29"/>
      <c r="G563" s="14">
        <f t="shared" ref="G563:G564" si="478">I563+K563+M563+O563</f>
        <v>0</v>
      </c>
      <c r="H563" s="15">
        <f t="shared" ref="H563:H564" si="479">G563*F563</f>
        <v>0</v>
      </c>
      <c r="I563" s="20"/>
      <c r="J563" s="21">
        <f t="shared" ref="J563:J564" si="480">$F563*I563</f>
        <v>0</v>
      </c>
      <c r="K563" s="20"/>
      <c r="L563" s="21">
        <f t="shared" ref="L563:L564" si="481">$F563*K563</f>
        <v>0</v>
      </c>
      <c r="M563" s="20"/>
      <c r="N563" s="21">
        <f t="shared" ref="N563:N564" si="482">$F563*M563</f>
        <v>0</v>
      </c>
      <c r="O563" s="20"/>
      <c r="P563" s="21">
        <f t="shared" ref="P563:P564" si="483">$F563*O563</f>
        <v>0</v>
      </c>
    </row>
    <row r="564" spans="2:16" ht="18" hidden="1" customHeight="1" x14ac:dyDescent="0.3">
      <c r="B564" s="57">
        <f t="shared" si="477"/>
        <v>0</v>
      </c>
      <c r="C564" s="11" t="s">
        <v>282</v>
      </c>
      <c r="D564" s="16" t="s">
        <v>461</v>
      </c>
      <c r="E564" s="13" t="s">
        <v>18</v>
      </c>
      <c r="F564" s="29"/>
      <c r="G564" s="14">
        <f t="shared" si="478"/>
        <v>0</v>
      </c>
      <c r="H564" s="15">
        <f t="shared" si="479"/>
        <v>0</v>
      </c>
      <c r="I564" s="20"/>
      <c r="J564" s="21">
        <f t="shared" si="480"/>
        <v>0</v>
      </c>
      <c r="K564" s="20"/>
      <c r="L564" s="21">
        <f t="shared" si="481"/>
        <v>0</v>
      </c>
      <c r="M564" s="20"/>
      <c r="N564" s="21">
        <f t="shared" si="482"/>
        <v>0</v>
      </c>
      <c r="O564" s="20"/>
      <c r="P564" s="21">
        <f t="shared" si="483"/>
        <v>0</v>
      </c>
    </row>
    <row r="565" spans="2:16" ht="18" hidden="1" customHeight="1" x14ac:dyDescent="0.3">
      <c r="B565" s="57">
        <f t="shared" ref="B565:B569" si="484">IF(G565&gt;0,1,0)</f>
        <v>0</v>
      </c>
      <c r="C565" s="11" t="s">
        <v>282</v>
      </c>
      <c r="D565" s="16" t="s">
        <v>486</v>
      </c>
      <c r="E565" s="13" t="s">
        <v>18</v>
      </c>
      <c r="F565" s="29"/>
      <c r="G565" s="14">
        <f t="shared" ref="G565:G569" si="485">I565+K565+M565+O565</f>
        <v>0</v>
      </c>
      <c r="H565" s="15">
        <f t="shared" ref="H565:H569" si="486">G565*F565</f>
        <v>0</v>
      </c>
      <c r="I565" s="20"/>
      <c r="J565" s="21">
        <f t="shared" ref="J565:J569" si="487">$F565*I565</f>
        <v>0</v>
      </c>
      <c r="K565" s="20"/>
      <c r="L565" s="21">
        <f t="shared" ref="L565:L569" si="488">$F565*K565</f>
        <v>0</v>
      </c>
      <c r="M565" s="20"/>
      <c r="N565" s="21">
        <f t="shared" ref="N565:N569" si="489">$F565*M565</f>
        <v>0</v>
      </c>
      <c r="O565" s="20"/>
      <c r="P565" s="21">
        <f t="shared" ref="P565:P569" si="490">$F565*O565</f>
        <v>0</v>
      </c>
    </row>
    <row r="566" spans="2:16" ht="18" hidden="1" customHeight="1" x14ac:dyDescent="0.3">
      <c r="B566" s="57">
        <f t="shared" si="484"/>
        <v>0</v>
      </c>
      <c r="C566" s="11" t="s">
        <v>282</v>
      </c>
      <c r="D566" s="16" t="s">
        <v>487</v>
      </c>
      <c r="E566" s="13" t="s">
        <v>18</v>
      </c>
      <c r="F566" s="29"/>
      <c r="G566" s="14">
        <f t="shared" si="485"/>
        <v>0</v>
      </c>
      <c r="H566" s="15">
        <f t="shared" si="486"/>
        <v>0</v>
      </c>
      <c r="I566" s="20"/>
      <c r="J566" s="21">
        <f t="shared" si="487"/>
        <v>0</v>
      </c>
      <c r="K566" s="20"/>
      <c r="L566" s="21">
        <f t="shared" si="488"/>
        <v>0</v>
      </c>
      <c r="M566" s="20"/>
      <c r="N566" s="21">
        <f t="shared" si="489"/>
        <v>0</v>
      </c>
      <c r="O566" s="20"/>
      <c r="P566" s="21">
        <f t="shared" si="490"/>
        <v>0</v>
      </c>
    </row>
    <row r="567" spans="2:16" ht="18" hidden="1" customHeight="1" x14ac:dyDescent="0.3">
      <c r="B567" s="57">
        <f t="shared" si="484"/>
        <v>0</v>
      </c>
      <c r="C567" s="11" t="s">
        <v>282</v>
      </c>
      <c r="D567" s="16" t="s">
        <v>488</v>
      </c>
      <c r="E567" s="13" t="s">
        <v>18</v>
      </c>
      <c r="F567" s="29"/>
      <c r="G567" s="14">
        <f t="shared" si="485"/>
        <v>0</v>
      </c>
      <c r="H567" s="15">
        <f t="shared" si="486"/>
        <v>0</v>
      </c>
      <c r="I567" s="20"/>
      <c r="J567" s="21">
        <f t="shared" si="487"/>
        <v>0</v>
      </c>
      <c r="K567" s="20"/>
      <c r="L567" s="21">
        <f t="shared" si="488"/>
        <v>0</v>
      </c>
      <c r="M567" s="20"/>
      <c r="N567" s="21">
        <f t="shared" si="489"/>
        <v>0</v>
      </c>
      <c r="O567" s="20"/>
      <c r="P567" s="21">
        <f t="shared" si="490"/>
        <v>0</v>
      </c>
    </row>
    <row r="568" spans="2:16" ht="18" hidden="1" customHeight="1" x14ac:dyDescent="0.3">
      <c r="B568" s="57">
        <f t="shared" si="484"/>
        <v>0</v>
      </c>
      <c r="C568" s="11" t="s">
        <v>282</v>
      </c>
      <c r="D568" s="16" t="s">
        <v>492</v>
      </c>
      <c r="E568" s="13" t="s">
        <v>18</v>
      </c>
      <c r="F568" s="29"/>
      <c r="G568" s="14">
        <f t="shared" si="485"/>
        <v>0</v>
      </c>
      <c r="H568" s="15">
        <f t="shared" si="486"/>
        <v>0</v>
      </c>
      <c r="I568" s="20"/>
      <c r="J568" s="21">
        <f t="shared" si="487"/>
        <v>0</v>
      </c>
      <c r="K568" s="20"/>
      <c r="L568" s="21">
        <f t="shared" si="488"/>
        <v>0</v>
      </c>
      <c r="M568" s="20"/>
      <c r="N568" s="21">
        <f t="shared" si="489"/>
        <v>0</v>
      </c>
      <c r="O568" s="20"/>
      <c r="P568" s="21">
        <f t="shared" si="490"/>
        <v>0</v>
      </c>
    </row>
    <row r="569" spans="2:16" ht="18" hidden="1" customHeight="1" thickBot="1" x14ac:dyDescent="0.3">
      <c r="B569" s="57">
        <f t="shared" si="484"/>
        <v>0</v>
      </c>
      <c r="C569" s="11" t="s">
        <v>282</v>
      </c>
      <c r="D569" s="16" t="s">
        <v>489</v>
      </c>
      <c r="E569" s="13" t="s">
        <v>18</v>
      </c>
      <c r="F569" s="29"/>
      <c r="G569" s="14">
        <f t="shared" si="485"/>
        <v>0</v>
      </c>
      <c r="H569" s="15">
        <f t="shared" si="486"/>
        <v>0</v>
      </c>
      <c r="I569" s="20"/>
      <c r="J569" s="21">
        <f t="shared" si="487"/>
        <v>0</v>
      </c>
      <c r="K569" s="20"/>
      <c r="L569" s="21">
        <f t="shared" si="488"/>
        <v>0</v>
      </c>
      <c r="M569" s="20"/>
      <c r="N569" s="21">
        <f t="shared" si="489"/>
        <v>0</v>
      </c>
      <c r="O569" s="20"/>
      <c r="P569" s="21">
        <f t="shared" si="490"/>
        <v>0</v>
      </c>
    </row>
    <row r="570" spans="2:16" ht="15.75" hidden="1" thickBot="1" x14ac:dyDescent="0.3">
      <c r="B570" s="58">
        <f>IF(SUM(G563:G569)&gt;0,1,0)</f>
        <v>0</v>
      </c>
      <c r="C570" s="45"/>
      <c r="D570" s="32" t="s">
        <v>260</v>
      </c>
      <c r="E570" s="33"/>
      <c r="F570" s="34"/>
      <c r="G570" s="46"/>
      <c r="H570" s="35">
        <f>SUM(H563:H569)</f>
        <v>0</v>
      </c>
      <c r="I570" s="127"/>
      <c r="J570" s="128">
        <f>SUM(J563:J569)</f>
        <v>0</v>
      </c>
      <c r="K570" s="127"/>
      <c r="L570" s="128">
        <f>SUM(L563:L569)</f>
        <v>0</v>
      </c>
      <c r="M570" s="127"/>
      <c r="N570" s="128">
        <f>SUM(N563:N569)</f>
        <v>0</v>
      </c>
      <c r="O570" s="127"/>
      <c r="P570" s="128">
        <f>SUM(P563:P569)</f>
        <v>0</v>
      </c>
    </row>
    <row r="571" spans="2:16" ht="18" hidden="1" customHeight="1" thickBot="1" x14ac:dyDescent="0.3">
      <c r="B571" s="58">
        <f>IF(SUM(G563:G569)&gt;0,1,0)</f>
        <v>0</v>
      </c>
      <c r="C571" s="36"/>
      <c r="D571" s="37"/>
      <c r="E571" s="38"/>
      <c r="F571" s="2"/>
      <c r="G571" s="38"/>
      <c r="H571" s="39"/>
      <c r="I571" s="38"/>
      <c r="J571" s="39"/>
      <c r="K571" s="38"/>
      <c r="L571" s="39"/>
      <c r="M571" s="38"/>
      <c r="N571" s="39"/>
      <c r="O571" s="38"/>
      <c r="P571" s="39"/>
    </row>
    <row r="572" spans="2:16" ht="22.5" customHeight="1" thickBot="1" x14ac:dyDescent="0.3">
      <c r="B572" s="58">
        <f>IF(SUM(G573:G593)&gt;0,1,0)</f>
        <v>1</v>
      </c>
      <c r="C572" s="51">
        <v>3</v>
      </c>
      <c r="D572" s="52" t="s">
        <v>225</v>
      </c>
      <c r="E572" s="7"/>
      <c r="F572" s="8"/>
      <c r="G572" s="9"/>
      <c r="H572" s="10"/>
      <c r="I572" s="9"/>
      <c r="J572" s="10"/>
      <c r="K572" s="9"/>
      <c r="L572" s="10"/>
      <c r="M572" s="9"/>
      <c r="N572" s="10"/>
      <c r="O572" s="9"/>
      <c r="P572" s="10"/>
    </row>
    <row r="573" spans="2:16" ht="18" customHeight="1" x14ac:dyDescent="0.25">
      <c r="B573" s="58">
        <f>IF(SUM(G574:G589)&gt;0,1,0)</f>
        <v>1</v>
      </c>
      <c r="C573" s="59"/>
      <c r="D573" s="65" t="s">
        <v>226</v>
      </c>
      <c r="E573" s="61"/>
      <c r="F573" s="62"/>
      <c r="G573" s="63"/>
      <c r="H573" s="64"/>
      <c r="I573" s="63"/>
      <c r="J573" s="64"/>
      <c r="K573" s="63"/>
      <c r="L573" s="64"/>
      <c r="M573" s="63"/>
      <c r="N573" s="64"/>
      <c r="O573" s="63"/>
      <c r="P573" s="64"/>
    </row>
    <row r="574" spans="2:16" ht="18.75" hidden="1" customHeight="1" x14ac:dyDescent="0.25">
      <c r="B574" s="57">
        <f t="shared" ref="B574:B589" si="491">IF(G574&gt;0,1,0)</f>
        <v>0</v>
      </c>
      <c r="C574" s="11" t="s">
        <v>282</v>
      </c>
      <c r="D574" s="12" t="s">
        <v>477</v>
      </c>
      <c r="E574" s="13" t="s">
        <v>4</v>
      </c>
      <c r="F574" s="29"/>
      <c r="G574" s="14">
        <f t="shared" ref="G574:G589" si="492">I574+K574+M574+O574</f>
        <v>0</v>
      </c>
      <c r="H574" s="15">
        <f t="shared" ref="H574:H589" si="493">G574*F574</f>
        <v>0</v>
      </c>
      <c r="I574" s="20"/>
      <c r="J574" s="21">
        <f t="shared" ref="J574:J593" si="494">$F574*I574</f>
        <v>0</v>
      </c>
      <c r="K574" s="20"/>
      <c r="L574" s="21">
        <f t="shared" ref="L574:L593" si="495">$F574*K574</f>
        <v>0</v>
      </c>
      <c r="M574" s="20"/>
      <c r="N574" s="21">
        <f t="shared" ref="N574:N593" si="496">$F574*M574</f>
        <v>0</v>
      </c>
      <c r="O574" s="20"/>
      <c r="P574" s="21">
        <f t="shared" ref="P574:P589" si="497">$F574*O574</f>
        <v>0</v>
      </c>
    </row>
    <row r="575" spans="2:16" ht="18" hidden="1" customHeight="1" x14ac:dyDescent="0.25">
      <c r="B575" s="57">
        <f t="shared" si="491"/>
        <v>0</v>
      </c>
      <c r="C575" s="11" t="s">
        <v>282</v>
      </c>
      <c r="D575" s="12" t="s">
        <v>219</v>
      </c>
      <c r="E575" s="13" t="s">
        <v>4</v>
      </c>
      <c r="F575" s="29"/>
      <c r="G575" s="14">
        <f t="shared" si="492"/>
        <v>0</v>
      </c>
      <c r="H575" s="15">
        <f t="shared" si="493"/>
        <v>0</v>
      </c>
      <c r="I575" s="20"/>
      <c r="J575" s="21">
        <f t="shared" si="494"/>
        <v>0</v>
      </c>
      <c r="K575" s="20"/>
      <c r="L575" s="21">
        <f t="shared" si="495"/>
        <v>0</v>
      </c>
      <c r="M575" s="20"/>
      <c r="N575" s="21">
        <f t="shared" si="496"/>
        <v>0</v>
      </c>
      <c r="O575" s="20"/>
      <c r="P575" s="21">
        <f t="shared" si="497"/>
        <v>0</v>
      </c>
    </row>
    <row r="576" spans="2:16" ht="18" customHeight="1" x14ac:dyDescent="0.25">
      <c r="B576" s="57">
        <f t="shared" si="491"/>
        <v>1</v>
      </c>
      <c r="C576" s="11" t="s">
        <v>544</v>
      </c>
      <c r="D576" s="12" t="s">
        <v>220</v>
      </c>
      <c r="E576" s="13" t="s">
        <v>4</v>
      </c>
      <c r="F576" s="29"/>
      <c r="G576" s="14">
        <f t="shared" si="492"/>
        <v>650</v>
      </c>
      <c r="H576" s="15">
        <f t="shared" si="493"/>
        <v>0</v>
      </c>
      <c r="I576" s="20">
        <v>650</v>
      </c>
      <c r="J576" s="21">
        <f t="shared" si="494"/>
        <v>0</v>
      </c>
      <c r="K576" s="20"/>
      <c r="L576" s="21">
        <f t="shared" si="495"/>
        <v>0</v>
      </c>
      <c r="M576" s="20"/>
      <c r="N576" s="21">
        <f t="shared" si="496"/>
        <v>0</v>
      </c>
      <c r="O576" s="20"/>
      <c r="P576" s="21">
        <f t="shared" si="497"/>
        <v>0</v>
      </c>
    </row>
    <row r="577" spans="2:16" ht="18" hidden="1" customHeight="1" x14ac:dyDescent="0.25">
      <c r="B577" s="57">
        <f t="shared" si="491"/>
        <v>0</v>
      </c>
      <c r="C577" s="11" t="s">
        <v>282</v>
      </c>
      <c r="D577" s="12" t="s">
        <v>221</v>
      </c>
      <c r="E577" s="13" t="s">
        <v>4</v>
      </c>
      <c r="F577" s="29"/>
      <c r="G577" s="14">
        <f t="shared" si="492"/>
        <v>0</v>
      </c>
      <c r="H577" s="15">
        <f t="shared" si="493"/>
        <v>0</v>
      </c>
      <c r="I577" s="20"/>
      <c r="J577" s="21">
        <f t="shared" si="494"/>
        <v>0</v>
      </c>
      <c r="K577" s="20"/>
      <c r="L577" s="21">
        <f t="shared" si="495"/>
        <v>0</v>
      </c>
      <c r="M577" s="20"/>
      <c r="N577" s="21">
        <f t="shared" si="496"/>
        <v>0</v>
      </c>
      <c r="O577" s="20"/>
      <c r="P577" s="21">
        <f t="shared" si="497"/>
        <v>0</v>
      </c>
    </row>
    <row r="578" spans="2:16" ht="18" hidden="1" customHeight="1" x14ac:dyDescent="0.25">
      <c r="B578" s="57">
        <f t="shared" si="491"/>
        <v>0</v>
      </c>
      <c r="C578" s="11" t="s">
        <v>282</v>
      </c>
      <c r="D578" s="12" t="s">
        <v>311</v>
      </c>
      <c r="E578" s="13" t="s">
        <v>4</v>
      </c>
      <c r="F578" s="29"/>
      <c r="G578" s="14">
        <f t="shared" si="492"/>
        <v>0</v>
      </c>
      <c r="H578" s="15">
        <f t="shared" si="493"/>
        <v>0</v>
      </c>
      <c r="I578" s="20"/>
      <c r="J578" s="21">
        <f t="shared" si="494"/>
        <v>0</v>
      </c>
      <c r="K578" s="20"/>
      <c r="L578" s="21">
        <f t="shared" si="495"/>
        <v>0</v>
      </c>
      <c r="M578" s="20"/>
      <c r="N578" s="21">
        <f t="shared" si="496"/>
        <v>0</v>
      </c>
      <c r="O578" s="20"/>
      <c r="P578" s="21">
        <f t="shared" si="497"/>
        <v>0</v>
      </c>
    </row>
    <row r="579" spans="2:16" ht="18" hidden="1" customHeight="1" x14ac:dyDescent="0.25">
      <c r="B579" s="57">
        <f t="shared" si="491"/>
        <v>0</v>
      </c>
      <c r="C579" s="11" t="s">
        <v>282</v>
      </c>
      <c r="D579" s="12" t="s">
        <v>263</v>
      </c>
      <c r="E579" s="13" t="s">
        <v>4</v>
      </c>
      <c r="F579" s="29"/>
      <c r="G579" s="14">
        <f t="shared" si="492"/>
        <v>0</v>
      </c>
      <c r="H579" s="15">
        <f t="shared" si="493"/>
        <v>0</v>
      </c>
      <c r="I579" s="20"/>
      <c r="J579" s="21">
        <f t="shared" ref="J579" si="498">$F579*I579</f>
        <v>0</v>
      </c>
      <c r="K579" s="20"/>
      <c r="L579" s="21">
        <f t="shared" ref="L579" si="499">$F579*K579</f>
        <v>0</v>
      </c>
      <c r="M579" s="20"/>
      <c r="N579" s="21">
        <f t="shared" ref="N579" si="500">$F579*M579</f>
        <v>0</v>
      </c>
      <c r="O579" s="20"/>
      <c r="P579" s="21">
        <f t="shared" si="497"/>
        <v>0</v>
      </c>
    </row>
    <row r="580" spans="2:16" ht="18" hidden="1" customHeight="1" x14ac:dyDescent="0.25">
      <c r="B580" s="57">
        <f t="shared" si="491"/>
        <v>0</v>
      </c>
      <c r="C580" s="11" t="s">
        <v>282</v>
      </c>
      <c r="D580" s="12" t="s">
        <v>435</v>
      </c>
      <c r="E580" s="13" t="s">
        <v>4</v>
      </c>
      <c r="F580" s="29"/>
      <c r="G580" s="14">
        <f t="shared" si="492"/>
        <v>0</v>
      </c>
      <c r="H580" s="15">
        <f t="shared" si="493"/>
        <v>0</v>
      </c>
      <c r="I580" s="20"/>
      <c r="J580" s="21">
        <f t="shared" si="494"/>
        <v>0</v>
      </c>
      <c r="K580" s="20"/>
      <c r="L580" s="21">
        <f t="shared" si="495"/>
        <v>0</v>
      </c>
      <c r="M580" s="20"/>
      <c r="N580" s="21">
        <f t="shared" si="496"/>
        <v>0</v>
      </c>
      <c r="O580" s="20"/>
      <c r="P580" s="21">
        <f t="shared" si="497"/>
        <v>0</v>
      </c>
    </row>
    <row r="581" spans="2:16" ht="18" customHeight="1" x14ac:dyDescent="0.25">
      <c r="B581" s="57">
        <f t="shared" ref="B581" si="501">IF(G581&gt;0,1,0)</f>
        <v>1</v>
      </c>
      <c r="C581" s="11" t="s">
        <v>545</v>
      </c>
      <c r="D581" s="12" t="s">
        <v>436</v>
      </c>
      <c r="E581" s="13" t="s">
        <v>4</v>
      </c>
      <c r="F581" s="29"/>
      <c r="G581" s="14">
        <f t="shared" si="492"/>
        <v>1100</v>
      </c>
      <c r="H581" s="15">
        <f t="shared" si="493"/>
        <v>0</v>
      </c>
      <c r="I581" s="20">
        <v>1100</v>
      </c>
      <c r="J581" s="21">
        <f t="shared" ref="J581" si="502">$F581*I581</f>
        <v>0</v>
      </c>
      <c r="K581" s="20"/>
      <c r="L581" s="21">
        <f t="shared" ref="L581" si="503">$F581*K581</f>
        <v>0</v>
      </c>
      <c r="M581" s="20"/>
      <c r="N581" s="21">
        <f t="shared" ref="N581" si="504">$F581*M581</f>
        <v>0</v>
      </c>
      <c r="O581" s="20"/>
      <c r="P581" s="21">
        <f t="shared" si="497"/>
        <v>0</v>
      </c>
    </row>
    <row r="582" spans="2:16" ht="18" hidden="1" customHeight="1" x14ac:dyDescent="0.25">
      <c r="B582" s="57">
        <f t="shared" si="491"/>
        <v>0</v>
      </c>
      <c r="C582" s="11" t="s">
        <v>282</v>
      </c>
      <c r="D582" s="12" t="s">
        <v>261</v>
      </c>
      <c r="E582" s="13" t="s">
        <v>4</v>
      </c>
      <c r="F582" s="29"/>
      <c r="G582" s="14">
        <f t="shared" si="492"/>
        <v>0</v>
      </c>
      <c r="H582" s="15">
        <f t="shared" si="493"/>
        <v>0</v>
      </c>
      <c r="I582" s="20"/>
      <c r="J582" s="21">
        <f t="shared" si="494"/>
        <v>0</v>
      </c>
      <c r="K582" s="20"/>
      <c r="L582" s="21">
        <f t="shared" si="495"/>
        <v>0</v>
      </c>
      <c r="M582" s="20"/>
      <c r="N582" s="21">
        <f t="shared" si="496"/>
        <v>0</v>
      </c>
      <c r="O582" s="20"/>
      <c r="P582" s="21">
        <f t="shared" si="497"/>
        <v>0</v>
      </c>
    </row>
    <row r="583" spans="2:16" ht="18" hidden="1" customHeight="1" x14ac:dyDescent="0.25">
      <c r="B583" s="57">
        <f t="shared" si="491"/>
        <v>0</v>
      </c>
      <c r="C583" s="11" t="s">
        <v>282</v>
      </c>
      <c r="D583" s="12" t="s">
        <v>262</v>
      </c>
      <c r="E583" s="13" t="s">
        <v>4</v>
      </c>
      <c r="F583" s="29"/>
      <c r="G583" s="14">
        <f t="shared" si="492"/>
        <v>0</v>
      </c>
      <c r="H583" s="15">
        <f t="shared" si="493"/>
        <v>0</v>
      </c>
      <c r="I583" s="20"/>
      <c r="J583" s="21">
        <f t="shared" ref="J583" si="505">$F583*I583</f>
        <v>0</v>
      </c>
      <c r="K583" s="20"/>
      <c r="L583" s="21">
        <f t="shared" ref="L583" si="506">$F583*K583</f>
        <v>0</v>
      </c>
      <c r="M583" s="20"/>
      <c r="N583" s="21">
        <f t="shared" ref="N583" si="507">$F583*M583</f>
        <v>0</v>
      </c>
      <c r="O583" s="20"/>
      <c r="P583" s="21">
        <f t="shared" si="497"/>
        <v>0</v>
      </c>
    </row>
    <row r="584" spans="2:16" ht="18" customHeight="1" x14ac:dyDescent="0.25">
      <c r="B584" s="57">
        <f t="shared" si="491"/>
        <v>1</v>
      </c>
      <c r="C584" s="11" t="s">
        <v>546</v>
      </c>
      <c r="D584" s="12" t="s">
        <v>554</v>
      </c>
      <c r="E584" s="13" t="s">
        <v>4</v>
      </c>
      <c r="F584" s="29"/>
      <c r="G584" s="14">
        <f t="shared" si="492"/>
        <v>20</v>
      </c>
      <c r="H584" s="15">
        <f t="shared" si="493"/>
        <v>0</v>
      </c>
      <c r="I584" s="20">
        <v>20</v>
      </c>
      <c r="J584" s="21">
        <f t="shared" si="494"/>
        <v>0</v>
      </c>
      <c r="K584" s="20"/>
      <c r="L584" s="21">
        <f t="shared" si="495"/>
        <v>0</v>
      </c>
      <c r="M584" s="20"/>
      <c r="N584" s="21">
        <f t="shared" si="496"/>
        <v>0</v>
      </c>
      <c r="O584" s="20"/>
      <c r="P584" s="21">
        <f t="shared" si="497"/>
        <v>0</v>
      </c>
    </row>
    <row r="585" spans="2:16" ht="18" hidden="1" customHeight="1" x14ac:dyDescent="0.25">
      <c r="B585" s="57">
        <f t="shared" si="491"/>
        <v>0</v>
      </c>
      <c r="C585" s="11" t="s">
        <v>282</v>
      </c>
      <c r="D585" s="12" t="s">
        <v>218</v>
      </c>
      <c r="E585" s="13" t="s">
        <v>4</v>
      </c>
      <c r="F585" s="29"/>
      <c r="G585" s="14">
        <f t="shared" si="492"/>
        <v>0</v>
      </c>
      <c r="H585" s="15">
        <f t="shared" si="493"/>
        <v>0</v>
      </c>
      <c r="I585" s="20"/>
      <c r="J585" s="21">
        <f t="shared" si="494"/>
        <v>0</v>
      </c>
      <c r="K585" s="20"/>
      <c r="L585" s="21">
        <f t="shared" si="495"/>
        <v>0</v>
      </c>
      <c r="M585" s="20"/>
      <c r="N585" s="21">
        <f t="shared" si="496"/>
        <v>0</v>
      </c>
      <c r="O585" s="20"/>
      <c r="P585" s="21">
        <f t="shared" si="497"/>
        <v>0</v>
      </c>
    </row>
    <row r="586" spans="2:16" ht="18" hidden="1" customHeight="1" x14ac:dyDescent="0.25">
      <c r="B586" s="57">
        <f t="shared" si="491"/>
        <v>0</v>
      </c>
      <c r="C586" s="11" t="s">
        <v>282</v>
      </c>
      <c r="D586" s="12" t="s">
        <v>222</v>
      </c>
      <c r="E586" s="13" t="s">
        <v>4</v>
      </c>
      <c r="F586" s="29"/>
      <c r="G586" s="14">
        <f t="shared" si="492"/>
        <v>0</v>
      </c>
      <c r="H586" s="15">
        <f t="shared" si="493"/>
        <v>0</v>
      </c>
      <c r="I586" s="20"/>
      <c r="J586" s="21">
        <f t="shared" si="494"/>
        <v>0</v>
      </c>
      <c r="K586" s="20"/>
      <c r="L586" s="21">
        <f t="shared" si="495"/>
        <v>0</v>
      </c>
      <c r="M586" s="20"/>
      <c r="N586" s="21">
        <f t="shared" si="496"/>
        <v>0</v>
      </c>
      <c r="O586" s="20"/>
      <c r="P586" s="21">
        <f t="shared" si="497"/>
        <v>0</v>
      </c>
    </row>
    <row r="587" spans="2:16" ht="18" hidden="1" customHeight="1" x14ac:dyDescent="0.25">
      <c r="B587" s="57">
        <f t="shared" si="491"/>
        <v>0</v>
      </c>
      <c r="C587" s="11" t="s">
        <v>282</v>
      </c>
      <c r="D587" s="12" t="s">
        <v>223</v>
      </c>
      <c r="E587" s="13" t="s">
        <v>3</v>
      </c>
      <c r="F587" s="29"/>
      <c r="G587" s="14">
        <f t="shared" si="492"/>
        <v>0</v>
      </c>
      <c r="H587" s="15">
        <f t="shared" si="493"/>
        <v>0</v>
      </c>
      <c r="I587" s="20"/>
      <c r="J587" s="21">
        <f t="shared" si="494"/>
        <v>0</v>
      </c>
      <c r="K587" s="20"/>
      <c r="L587" s="21">
        <f t="shared" si="495"/>
        <v>0</v>
      </c>
      <c r="M587" s="20"/>
      <c r="N587" s="21">
        <f t="shared" si="496"/>
        <v>0</v>
      </c>
      <c r="O587" s="20"/>
      <c r="P587" s="21">
        <f t="shared" si="497"/>
        <v>0</v>
      </c>
    </row>
    <row r="588" spans="2:16" ht="18" customHeight="1" x14ac:dyDescent="0.25">
      <c r="B588" s="57">
        <f t="shared" si="491"/>
        <v>1</v>
      </c>
      <c r="C588" s="11" t="s">
        <v>547</v>
      </c>
      <c r="D588" s="12" t="s">
        <v>312</v>
      </c>
      <c r="E588" s="13" t="s">
        <v>3</v>
      </c>
      <c r="F588" s="29"/>
      <c r="G588" s="14">
        <f t="shared" si="492"/>
        <v>200</v>
      </c>
      <c r="H588" s="15">
        <f t="shared" si="493"/>
        <v>0</v>
      </c>
      <c r="I588" s="20">
        <v>200</v>
      </c>
      <c r="J588" s="21">
        <f t="shared" si="494"/>
        <v>0</v>
      </c>
      <c r="K588" s="20"/>
      <c r="L588" s="21">
        <f t="shared" si="495"/>
        <v>0</v>
      </c>
      <c r="M588" s="20"/>
      <c r="N588" s="21">
        <f t="shared" si="496"/>
        <v>0</v>
      </c>
      <c r="O588" s="20"/>
      <c r="P588" s="21">
        <f t="shared" si="497"/>
        <v>0</v>
      </c>
    </row>
    <row r="589" spans="2:16" ht="18" hidden="1" customHeight="1" x14ac:dyDescent="0.25">
      <c r="B589" s="57">
        <f t="shared" si="491"/>
        <v>0</v>
      </c>
      <c r="C589" s="11" t="s">
        <v>282</v>
      </c>
      <c r="D589" s="12" t="s">
        <v>224</v>
      </c>
      <c r="E589" s="13" t="s">
        <v>3</v>
      </c>
      <c r="F589" s="29"/>
      <c r="G589" s="14">
        <f t="shared" si="492"/>
        <v>0</v>
      </c>
      <c r="H589" s="15">
        <f t="shared" si="493"/>
        <v>0</v>
      </c>
      <c r="I589" s="20"/>
      <c r="J589" s="21">
        <f t="shared" si="494"/>
        <v>0</v>
      </c>
      <c r="K589" s="20"/>
      <c r="L589" s="21">
        <f t="shared" si="495"/>
        <v>0</v>
      </c>
      <c r="M589" s="20"/>
      <c r="N589" s="21">
        <f t="shared" si="496"/>
        <v>0</v>
      </c>
      <c r="O589" s="20"/>
      <c r="P589" s="21">
        <f t="shared" si="497"/>
        <v>0</v>
      </c>
    </row>
    <row r="590" spans="2:16" ht="18" customHeight="1" x14ac:dyDescent="0.25">
      <c r="B590" s="58">
        <f>IF(SUM(G591:G591)&gt;0,1,0)</f>
        <v>1</v>
      </c>
      <c r="C590" s="59"/>
      <c r="D590" s="65" t="s">
        <v>229</v>
      </c>
      <c r="E590" s="61"/>
      <c r="F590" s="62"/>
      <c r="G590" s="63"/>
      <c r="H590" s="64"/>
      <c r="I590" s="63"/>
      <c r="J590" s="64"/>
      <c r="K590" s="63"/>
      <c r="L590" s="64"/>
      <c r="M590" s="63"/>
      <c r="N590" s="64"/>
      <c r="O590" s="63"/>
      <c r="P590" s="64"/>
    </row>
    <row r="591" spans="2:16" ht="30" customHeight="1" x14ac:dyDescent="0.25">
      <c r="B591" s="57">
        <f t="shared" ref="B591" si="508">IF(G591&gt;0,1,0)</f>
        <v>1</v>
      </c>
      <c r="C591" s="11" t="s">
        <v>548</v>
      </c>
      <c r="D591" s="16" t="s">
        <v>230</v>
      </c>
      <c r="E591" s="13" t="s">
        <v>3</v>
      </c>
      <c r="F591" s="29"/>
      <c r="G591" s="14">
        <f>I591+K591+M591+O591</f>
        <v>57</v>
      </c>
      <c r="H591" s="15">
        <f>G591*F591</f>
        <v>0</v>
      </c>
      <c r="I591" s="20">
        <v>57</v>
      </c>
      <c r="J591" s="21">
        <f t="shared" si="494"/>
        <v>0</v>
      </c>
      <c r="K591" s="20"/>
      <c r="L591" s="21">
        <f t="shared" si="495"/>
        <v>0</v>
      </c>
      <c r="M591" s="20"/>
      <c r="N591" s="21">
        <f t="shared" si="496"/>
        <v>0</v>
      </c>
      <c r="O591" s="20"/>
      <c r="P591" s="21">
        <f t="shared" ref="P591" si="509">$F591*O591</f>
        <v>0</v>
      </c>
    </row>
    <row r="592" spans="2:16" ht="18" customHeight="1" x14ac:dyDescent="0.25">
      <c r="B592" s="58">
        <f>IF(SUM(G593)&gt;0,1,0)</f>
        <v>1</v>
      </c>
      <c r="C592" s="59"/>
      <c r="D592" s="65" t="s">
        <v>227</v>
      </c>
      <c r="E592" s="61"/>
      <c r="F592" s="62"/>
      <c r="G592" s="63"/>
      <c r="H592" s="64"/>
      <c r="I592" s="63"/>
      <c r="J592" s="64"/>
      <c r="K592" s="63"/>
      <c r="L592" s="64"/>
      <c r="M592" s="63"/>
      <c r="N592" s="64"/>
      <c r="O592" s="63"/>
      <c r="P592" s="64"/>
    </row>
    <row r="593" spans="2:16" ht="18" customHeight="1" thickBot="1" x14ac:dyDescent="0.3">
      <c r="B593" s="57">
        <f t="shared" ref="B593" si="510">IF(G593&gt;0,1,0)</f>
        <v>1</v>
      </c>
      <c r="C593" s="11" t="s">
        <v>549</v>
      </c>
      <c r="D593" s="12" t="s">
        <v>228</v>
      </c>
      <c r="E593" s="13" t="s">
        <v>9</v>
      </c>
      <c r="F593" s="29"/>
      <c r="G593" s="14">
        <f>I593+K593+M593+O593</f>
        <v>1</v>
      </c>
      <c r="H593" s="15">
        <f>G593*F593</f>
        <v>0</v>
      </c>
      <c r="I593" s="20">
        <v>1</v>
      </c>
      <c r="J593" s="21">
        <f t="shared" si="494"/>
        <v>0</v>
      </c>
      <c r="K593" s="20"/>
      <c r="L593" s="21">
        <f t="shared" si="495"/>
        <v>0</v>
      </c>
      <c r="M593" s="20"/>
      <c r="N593" s="21">
        <f t="shared" si="496"/>
        <v>0</v>
      </c>
      <c r="O593" s="20"/>
      <c r="P593" s="21">
        <f t="shared" ref="P593" si="511">$F593*O593</f>
        <v>0</v>
      </c>
    </row>
    <row r="594" spans="2:16" ht="15.75" thickBot="1" x14ac:dyDescent="0.3">
      <c r="B594" s="58">
        <f>IF(SUM(G573:G593)&gt;0,1,0)</f>
        <v>1</v>
      </c>
      <c r="C594" s="45"/>
      <c r="D594" s="32" t="s">
        <v>259</v>
      </c>
      <c r="E594" s="33"/>
      <c r="F594" s="34"/>
      <c r="G594" s="46"/>
      <c r="H594" s="35">
        <f>SUM(H573:H593)</f>
        <v>0</v>
      </c>
      <c r="I594" s="127"/>
      <c r="J594" s="128">
        <f>SUM(J573:J593)</f>
        <v>0</v>
      </c>
      <c r="K594" s="127"/>
      <c r="L594" s="128">
        <f>SUM(L573:L593)</f>
        <v>0</v>
      </c>
      <c r="M594" s="127"/>
      <c r="N594" s="128">
        <f>SUM(N573:N593)</f>
        <v>0</v>
      </c>
      <c r="O594" s="127"/>
      <c r="P594" s="128">
        <f>SUM(P573:P593)</f>
        <v>0</v>
      </c>
    </row>
    <row r="595" spans="2:16" ht="18" customHeight="1" thickBot="1" x14ac:dyDescent="0.3">
      <c r="B595" s="58">
        <f>IF(SUM(G573:G593)&gt;0,1,0)</f>
        <v>1</v>
      </c>
      <c r="C595" s="36"/>
      <c r="D595" s="37"/>
      <c r="E595" s="38"/>
      <c r="F595" s="2"/>
      <c r="G595" s="38"/>
      <c r="H595" s="39"/>
      <c r="I595" s="38"/>
      <c r="J595" s="39"/>
      <c r="K595" s="38"/>
      <c r="L595" s="39"/>
      <c r="M595" s="38"/>
      <c r="N595" s="39"/>
      <c r="O595" s="38"/>
      <c r="P595" s="39"/>
    </row>
    <row r="596" spans="2:16" ht="21.75" customHeight="1" thickBot="1" x14ac:dyDescent="0.3">
      <c r="B596" s="58">
        <f>IF(SUM(G597:G602)&gt;0,1,0)</f>
        <v>1</v>
      </c>
      <c r="C596" s="51">
        <v>4</v>
      </c>
      <c r="D596" s="52" t="s">
        <v>21</v>
      </c>
      <c r="E596" s="7"/>
      <c r="F596" s="8"/>
      <c r="G596" s="9"/>
      <c r="H596" s="10"/>
      <c r="I596" s="9"/>
      <c r="J596" s="10"/>
      <c r="K596" s="9"/>
      <c r="L596" s="10"/>
      <c r="M596" s="9"/>
      <c r="N596" s="10"/>
      <c r="O596" s="9"/>
      <c r="P596" s="10"/>
    </row>
    <row r="597" spans="2:16" ht="18" customHeight="1" x14ac:dyDescent="0.25">
      <c r="B597" s="57">
        <f t="shared" ref="B597:B602" si="512">IF(G597&gt;0,1,0)</f>
        <v>1</v>
      </c>
      <c r="C597" s="11" t="s">
        <v>550</v>
      </c>
      <c r="D597" s="12" t="s">
        <v>137</v>
      </c>
      <c r="E597" s="13" t="s">
        <v>9</v>
      </c>
      <c r="F597" s="29"/>
      <c r="G597" s="14">
        <f t="shared" ref="G597:G602" si="513">I597+K597+M597+O597</f>
        <v>4</v>
      </c>
      <c r="H597" s="15">
        <f t="shared" ref="H597:H602" si="514">G597*F597</f>
        <v>0</v>
      </c>
      <c r="I597" s="20">
        <v>4</v>
      </c>
      <c r="J597" s="21">
        <f t="shared" ref="J597:J598" si="515">$F597*I597</f>
        <v>0</v>
      </c>
      <c r="K597" s="20"/>
      <c r="L597" s="21">
        <f t="shared" ref="L597:L598" si="516">$F597*K597</f>
        <v>0</v>
      </c>
      <c r="M597" s="20"/>
      <c r="N597" s="21">
        <f t="shared" ref="N597:N598" si="517">$F597*M597</f>
        <v>0</v>
      </c>
      <c r="O597" s="20"/>
      <c r="P597" s="21">
        <f t="shared" ref="P597:P598" si="518">$F597*O597</f>
        <v>0</v>
      </c>
    </row>
    <row r="598" spans="2:16" ht="18" hidden="1" customHeight="1" x14ac:dyDescent="0.25">
      <c r="B598" s="57">
        <f t="shared" si="512"/>
        <v>0</v>
      </c>
      <c r="C598" s="11" t="s">
        <v>282</v>
      </c>
      <c r="D598" s="12" t="s">
        <v>506</v>
      </c>
      <c r="E598" s="13" t="s">
        <v>18</v>
      </c>
      <c r="F598" s="29"/>
      <c r="G598" s="14">
        <f t="shared" si="513"/>
        <v>0</v>
      </c>
      <c r="H598" s="15">
        <f t="shared" si="514"/>
        <v>0</v>
      </c>
      <c r="I598" s="20"/>
      <c r="J598" s="21">
        <f t="shared" si="515"/>
        <v>0</v>
      </c>
      <c r="K598" s="20"/>
      <c r="L598" s="21">
        <f t="shared" si="516"/>
        <v>0</v>
      </c>
      <c r="M598" s="20"/>
      <c r="N598" s="21">
        <f t="shared" si="517"/>
        <v>0</v>
      </c>
      <c r="O598" s="20"/>
      <c r="P598" s="21">
        <f t="shared" si="518"/>
        <v>0</v>
      </c>
    </row>
    <row r="599" spans="2:16" ht="18" hidden="1" customHeight="1" x14ac:dyDescent="0.25">
      <c r="B599" s="57">
        <f t="shared" ref="B599" si="519">IF(G599&gt;0,1,0)</f>
        <v>0</v>
      </c>
      <c r="C599" s="11" t="s">
        <v>282</v>
      </c>
      <c r="D599" s="12" t="s">
        <v>507</v>
      </c>
      <c r="E599" s="13" t="s">
        <v>3</v>
      </c>
      <c r="F599" s="29"/>
      <c r="G599" s="14">
        <f t="shared" ref="G599" si="520">I599+K599+M599+O599</f>
        <v>0</v>
      </c>
      <c r="H599" s="15">
        <f t="shared" ref="H599" si="521">G599*F599</f>
        <v>0</v>
      </c>
      <c r="I599" s="20"/>
      <c r="J599" s="21">
        <f t="shared" ref="J599" si="522">$F599*I599</f>
        <v>0</v>
      </c>
      <c r="K599" s="20"/>
      <c r="L599" s="21">
        <f t="shared" ref="L599" si="523">$F599*K599</f>
        <v>0</v>
      </c>
      <c r="M599" s="20"/>
      <c r="N599" s="21">
        <f t="shared" ref="N599" si="524">$F599*M599</f>
        <v>0</v>
      </c>
      <c r="O599" s="20"/>
      <c r="P599" s="21">
        <f t="shared" ref="P599" si="525">$F599*O599</f>
        <v>0</v>
      </c>
    </row>
    <row r="600" spans="2:16" ht="18" hidden="1" customHeight="1" x14ac:dyDescent="0.25">
      <c r="B600" s="57">
        <f t="shared" ref="B600" si="526">IF(G600&gt;0,1,0)</f>
        <v>0</v>
      </c>
      <c r="C600" s="11" t="s">
        <v>282</v>
      </c>
      <c r="D600" s="12" t="s">
        <v>508</v>
      </c>
      <c r="E600" s="13" t="s">
        <v>3</v>
      </c>
      <c r="F600" s="29"/>
      <c r="G600" s="14">
        <f t="shared" ref="G600" si="527">I600+K600+M600+O600</f>
        <v>0</v>
      </c>
      <c r="H600" s="15">
        <f t="shared" ref="H600" si="528">G600*F600</f>
        <v>0</v>
      </c>
      <c r="I600" s="20"/>
      <c r="J600" s="21">
        <f t="shared" ref="J600" si="529">$F600*I600</f>
        <v>0</v>
      </c>
      <c r="K600" s="20"/>
      <c r="L600" s="21">
        <f t="shared" ref="L600" si="530">$F600*K600</f>
        <v>0</v>
      </c>
      <c r="M600" s="20"/>
      <c r="N600" s="21">
        <f t="shared" ref="N600" si="531">$F600*M600</f>
        <v>0</v>
      </c>
      <c r="O600" s="20"/>
      <c r="P600" s="21">
        <f t="shared" ref="P600" si="532">$F600*O600</f>
        <v>0</v>
      </c>
    </row>
    <row r="601" spans="2:16" ht="18" hidden="1" customHeight="1" x14ac:dyDescent="0.25">
      <c r="B601" s="57">
        <f t="shared" ref="B601" si="533">IF(G601&gt;0,1,0)</f>
        <v>0</v>
      </c>
      <c r="C601" s="11" t="s">
        <v>282</v>
      </c>
      <c r="D601" s="12" t="s">
        <v>509</v>
      </c>
      <c r="E601" s="13" t="s">
        <v>18</v>
      </c>
      <c r="F601" s="29"/>
      <c r="G601" s="14">
        <f t="shared" ref="G601" si="534">I601+K601+M601+O601</f>
        <v>0</v>
      </c>
      <c r="H601" s="15">
        <f t="shared" ref="H601" si="535">G601*F601</f>
        <v>0</v>
      </c>
      <c r="I601" s="20"/>
      <c r="J601" s="21">
        <f t="shared" ref="J601" si="536">$F601*I601</f>
        <v>0</v>
      </c>
      <c r="K601" s="20"/>
      <c r="L601" s="21">
        <f t="shared" ref="L601" si="537">$F601*K601</f>
        <v>0</v>
      </c>
      <c r="M601" s="20"/>
      <c r="N601" s="21">
        <f t="shared" ref="N601" si="538">$F601*M601</f>
        <v>0</v>
      </c>
      <c r="O601" s="20"/>
      <c r="P601" s="21">
        <f t="shared" ref="P601" si="539">$F601*O601</f>
        <v>0</v>
      </c>
    </row>
    <row r="602" spans="2:16" ht="18" customHeight="1" thickBot="1" x14ac:dyDescent="0.3">
      <c r="B602" s="57">
        <f t="shared" si="512"/>
        <v>1</v>
      </c>
      <c r="C602" s="11" t="s">
        <v>551</v>
      </c>
      <c r="D602" s="12" t="s">
        <v>12</v>
      </c>
      <c r="E602" s="13" t="s">
        <v>9</v>
      </c>
      <c r="F602" s="29"/>
      <c r="G602" s="14">
        <f t="shared" si="513"/>
        <v>1</v>
      </c>
      <c r="H602" s="15">
        <f t="shared" si="514"/>
        <v>0</v>
      </c>
      <c r="I602" s="20">
        <v>1</v>
      </c>
      <c r="J602" s="21">
        <f t="shared" ref="J602" si="540">$F602*I602</f>
        <v>0</v>
      </c>
      <c r="K602" s="20"/>
      <c r="L602" s="21">
        <f t="shared" ref="L602" si="541">$F602*K602</f>
        <v>0</v>
      </c>
      <c r="M602" s="20"/>
      <c r="N602" s="21">
        <f t="shared" ref="N602" si="542">$F602*M602</f>
        <v>0</v>
      </c>
      <c r="O602" s="20"/>
      <c r="P602" s="21">
        <f t="shared" ref="P602" si="543">$F602*O602</f>
        <v>0</v>
      </c>
    </row>
    <row r="603" spans="2:16" ht="15.75" thickBot="1" x14ac:dyDescent="0.3">
      <c r="B603" s="58">
        <f>IF(SUM(G597:G602)&gt;0,1,0)</f>
        <v>1</v>
      </c>
      <c r="C603" s="45"/>
      <c r="D603" s="32" t="s">
        <v>264</v>
      </c>
      <c r="E603" s="33"/>
      <c r="F603" s="34"/>
      <c r="G603" s="46"/>
      <c r="H603" s="35">
        <f>SUM(H597:H602)</f>
        <v>0</v>
      </c>
      <c r="I603" s="127"/>
      <c r="J603" s="128">
        <f>SUM(J597:J602)</f>
        <v>0</v>
      </c>
      <c r="K603" s="127"/>
      <c r="L603" s="128">
        <f>SUM(L597:L602)</f>
        <v>0</v>
      </c>
      <c r="M603" s="127"/>
      <c r="N603" s="128">
        <f>SUM(N597:N602)</f>
        <v>0</v>
      </c>
      <c r="O603" s="127"/>
      <c r="P603" s="128">
        <f>SUM(P597:P602)</f>
        <v>0</v>
      </c>
    </row>
    <row r="604" spans="2:16" ht="18" customHeight="1" thickBot="1" x14ac:dyDescent="0.3">
      <c r="B604" s="58">
        <f>IF(SUM(G597:G602)&gt;0,1,0)</f>
        <v>1</v>
      </c>
      <c r="C604" s="47"/>
      <c r="D604" s="48"/>
      <c r="E604" s="49"/>
      <c r="F604" s="50"/>
      <c r="G604" s="38"/>
      <c r="H604" s="39"/>
      <c r="I604" s="38"/>
      <c r="J604" s="39"/>
      <c r="K604" s="38"/>
      <c r="L604" s="39"/>
      <c r="M604" s="38"/>
      <c r="N604" s="39"/>
      <c r="O604" s="38"/>
      <c r="P604" s="39"/>
    </row>
    <row r="605" spans="2:16" ht="20.100000000000001" customHeight="1" x14ac:dyDescent="0.25">
      <c r="B605" s="54">
        <v>1</v>
      </c>
      <c r="C605" s="55"/>
      <c r="D605" s="55"/>
      <c r="E605" s="55"/>
      <c r="F605" s="55"/>
      <c r="G605" s="66" t="s">
        <v>13</v>
      </c>
      <c r="H605" s="67">
        <f>SUM(H7:H603)/2</f>
        <v>0</v>
      </c>
      <c r="I605" s="130"/>
      <c r="J605" s="129">
        <f>SUM(J7:J603)/2</f>
        <v>0</v>
      </c>
      <c r="K605" s="17"/>
      <c r="L605" s="129">
        <f>SUM(L7:L603)/2</f>
        <v>0</v>
      </c>
      <c r="M605" s="130"/>
      <c r="N605" s="129">
        <f>SUM(N7:N603)/2</f>
        <v>0</v>
      </c>
      <c r="O605" s="130"/>
      <c r="P605" s="129">
        <f>SUM(P7:P603)/2</f>
        <v>0</v>
      </c>
    </row>
    <row r="606" spans="2:16" ht="20.100000000000001" customHeight="1" x14ac:dyDescent="0.25">
      <c r="B606" s="54">
        <v>1</v>
      </c>
      <c r="C606" s="55"/>
      <c r="D606" s="55"/>
      <c r="E606" s="55"/>
      <c r="F606" s="55"/>
      <c r="G606" s="68" t="s">
        <v>14</v>
      </c>
      <c r="H606" s="69">
        <f>H605*0.2</f>
        <v>0</v>
      </c>
      <c r="I606" s="132"/>
      <c r="J606" s="131">
        <f>J605*0.2</f>
        <v>0</v>
      </c>
      <c r="K606" s="18"/>
      <c r="L606" s="131">
        <f>L605*0.2</f>
        <v>0</v>
      </c>
      <c r="M606" s="132"/>
      <c r="N606" s="131">
        <f>N605*0.2</f>
        <v>0</v>
      </c>
      <c r="O606" s="132"/>
      <c r="P606" s="131">
        <f>P605*0.2</f>
        <v>0</v>
      </c>
    </row>
    <row r="607" spans="2:16" ht="20.100000000000001" customHeight="1" thickBot="1" x14ac:dyDescent="0.3">
      <c r="B607" s="54">
        <v>1</v>
      </c>
      <c r="C607" s="55"/>
      <c r="D607" s="55"/>
      <c r="E607" s="55"/>
      <c r="F607" s="56"/>
      <c r="G607" s="70" t="s">
        <v>15</v>
      </c>
      <c r="H607" s="71">
        <f>H606+H605</f>
        <v>0</v>
      </c>
      <c r="I607" s="134"/>
      <c r="J607" s="133">
        <f>J605+J606</f>
        <v>0</v>
      </c>
      <c r="K607" s="19"/>
      <c r="L607" s="133">
        <f>L605+L606</f>
        <v>0</v>
      </c>
      <c r="M607" s="134"/>
      <c r="N607" s="133">
        <f>N605+N606</f>
        <v>0</v>
      </c>
      <c r="O607" s="134"/>
      <c r="P607" s="133">
        <f>P605+P606</f>
        <v>0</v>
      </c>
    </row>
    <row r="608" spans="2:16" x14ac:dyDescent="0.25">
      <c r="B608" s="54">
        <v>1</v>
      </c>
    </row>
    <row r="609" spans="2:8" x14ac:dyDescent="0.25">
      <c r="B609" s="54">
        <v>1</v>
      </c>
      <c r="H609" s="24"/>
    </row>
  </sheetData>
  <sheetProtection algorithmName="SHA-512" hashValue="3poaG/uBZk1X1qrP/h+LUiyY/ahKLJnEAXjAMVIjAMboVvQxD4Kn96ZbHi/OyL1ve9Sq83f/RI6ugRLwUpQDbQ==" saltValue="2jFYPrNsQc5SGgsE3Asagw==" spinCount="100000" sheet="1" objects="1" scenarios="1" formatColumns="0"/>
  <autoFilter ref="B1:B610" xr:uid="{00000000-0001-0000-0000-000000000000}">
    <filterColumn colId="0">
      <filters blank="1">
        <filter val="1"/>
      </filters>
    </filterColumn>
  </autoFilter>
  <mergeCells count="9">
    <mergeCell ref="O1:P4"/>
    <mergeCell ref="C2:D2"/>
    <mergeCell ref="C1:D1"/>
    <mergeCell ref="K1:L4"/>
    <mergeCell ref="M1:N4"/>
    <mergeCell ref="C4:F4"/>
    <mergeCell ref="C3:F3"/>
    <mergeCell ref="G1:H4"/>
    <mergeCell ref="I1:J4"/>
  </mergeCells>
  <phoneticPr fontId="2" type="noConversion"/>
  <pageMargins left="0.70866141732283472" right="0.70866141732283472" top="0.74803149606299213" bottom="0.74803149606299213" header="0.31496062992125984" footer="0.31496062992125984"/>
  <pageSetup paperSize="8" scale="80"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7DFF2-55A4-4221-980E-AAA3836E604F}">
  <sheetPr filterMode="1"/>
  <dimension ref="A1:I754"/>
  <sheetViews>
    <sheetView view="pageBreakPreview" topLeftCell="C1" zoomScale="115" zoomScaleNormal="85" zoomScaleSheetLayoutView="115" workbookViewId="0">
      <selection activeCell="I8" sqref="I8"/>
    </sheetView>
  </sheetViews>
  <sheetFormatPr baseColWidth="10" defaultColWidth="9.140625" defaultRowHeight="15" x14ac:dyDescent="0.25"/>
  <cols>
    <col min="1" max="1" width="6.7109375" style="23" hidden="1" customWidth="1"/>
    <col min="2" max="2" width="11.7109375" style="54" hidden="1" customWidth="1"/>
    <col min="3" max="3" width="7" style="23" bestFit="1" customWidth="1"/>
    <col min="4" max="4" width="105.5703125" style="23" customWidth="1"/>
    <col min="5" max="5" width="5.5703125" style="23" customWidth="1"/>
    <col min="6" max="6" width="12.140625" style="31" customWidth="1"/>
    <col min="7" max="16384" width="9.140625" style="23"/>
  </cols>
  <sheetData>
    <row r="1" spans="2:6" ht="23.25" customHeight="1" x14ac:dyDescent="0.25">
      <c r="B1" s="54">
        <v>1</v>
      </c>
      <c r="C1" s="149" t="s">
        <v>467</v>
      </c>
      <c r="D1" s="150"/>
      <c r="E1" s="135"/>
      <c r="F1" s="136"/>
    </row>
    <row r="2" spans="2:6" ht="61.5" customHeight="1" thickBot="1" x14ac:dyDescent="0.3">
      <c r="B2" s="54">
        <v>1</v>
      </c>
      <c r="C2" s="181" t="str">
        <f>DQE!C2</f>
        <v>Renouvellement des réseaux AEP
Commune de PLACE - Bourg</v>
      </c>
      <c r="D2" s="182"/>
      <c r="E2" s="137"/>
      <c r="F2" s="138"/>
    </row>
    <row r="3" spans="2:6" s="22" customFormat="1" ht="18" customHeight="1" thickBot="1" x14ac:dyDescent="0.3">
      <c r="B3" s="54">
        <v>1</v>
      </c>
      <c r="C3" s="165" t="s">
        <v>468</v>
      </c>
      <c r="D3" s="166"/>
      <c r="E3" s="166"/>
      <c r="F3" s="180"/>
    </row>
    <row r="4" spans="2:6" s="22" customFormat="1" ht="18" customHeight="1" thickBot="1" x14ac:dyDescent="0.3">
      <c r="B4" s="54">
        <v>1</v>
      </c>
      <c r="C4" s="163" t="s">
        <v>289</v>
      </c>
      <c r="D4" s="164"/>
      <c r="E4" s="164"/>
      <c r="F4" s="179"/>
    </row>
    <row r="5" spans="2:6" ht="20.100000000000001" customHeight="1" thickBot="1" x14ac:dyDescent="0.3">
      <c r="B5" s="54">
        <v>1</v>
      </c>
      <c r="C5" s="103" t="s">
        <v>5</v>
      </c>
      <c r="D5" s="2" t="s">
        <v>6</v>
      </c>
      <c r="E5" s="3" t="s">
        <v>0</v>
      </c>
      <c r="F5" s="110" t="s">
        <v>7</v>
      </c>
    </row>
    <row r="6" spans="2:6" ht="20.100000000000001" customHeight="1" thickBot="1" x14ac:dyDescent="0.3">
      <c r="B6" s="58">
        <f>DQE!B6</f>
        <v>1</v>
      </c>
      <c r="C6" s="51">
        <f>DQE!C6</f>
        <v>1</v>
      </c>
      <c r="D6" s="52" t="str">
        <f>DQE!D6</f>
        <v>TRAVAUX PRELIMINAIRES</v>
      </c>
      <c r="E6" s="7"/>
      <c r="F6" s="111"/>
    </row>
    <row r="7" spans="2:6" ht="30" customHeight="1" x14ac:dyDescent="0.25">
      <c r="B7" s="57">
        <f>DQE!B7</f>
        <v>1</v>
      </c>
      <c r="C7" s="102" t="str">
        <f>DQE!C7</f>
        <v>1-01</v>
      </c>
      <c r="D7" s="82" t="str">
        <f>DQE!D7</f>
        <v>Installation de chantier pour travaux en tranchée y compris mise en place de signalisation temporaire et pompage temporaire</v>
      </c>
      <c r="E7" s="41"/>
      <c r="F7" s="112"/>
    </row>
    <row r="8" spans="2:6" ht="297" customHeight="1" x14ac:dyDescent="0.25">
      <c r="B8" s="57">
        <f>B7</f>
        <v>1</v>
      </c>
      <c r="C8" s="104"/>
      <c r="D8" s="76" t="s">
        <v>556</v>
      </c>
      <c r="E8" s="77" t="str">
        <f>DQE!E7</f>
        <v>ft</v>
      </c>
      <c r="F8" s="113">
        <f>DQE!F7</f>
        <v>0</v>
      </c>
    </row>
    <row r="9" spans="2:6" ht="42" hidden="1" customHeight="1" x14ac:dyDescent="0.25">
      <c r="B9" s="57">
        <f>DQE!B8</f>
        <v>0</v>
      </c>
      <c r="C9" s="102" t="str">
        <f>DQE!C8</f>
        <v>x</v>
      </c>
      <c r="D9" s="82" t="str">
        <f>DQE!D8</f>
        <v>Installation de chantier pour travaux sans tranchée y compris mise en place de signalisation temporaire et pompage temporaire</v>
      </c>
      <c r="E9" s="79"/>
      <c r="F9" s="114"/>
    </row>
    <row r="10" spans="2:6" ht="140.25" hidden="1" customHeight="1" x14ac:dyDescent="0.25">
      <c r="B10" s="57">
        <f>B9</f>
        <v>0</v>
      </c>
      <c r="C10" s="104"/>
      <c r="D10" s="76" t="s">
        <v>327</v>
      </c>
      <c r="E10" s="77" t="str">
        <f>DQE!E8</f>
        <v>ft</v>
      </c>
      <c r="F10" s="113">
        <f>DQE!F8</f>
        <v>0</v>
      </c>
    </row>
    <row r="11" spans="2:6" ht="24" hidden="1" customHeight="1" x14ac:dyDescent="0.25">
      <c r="B11" s="57">
        <f>DQE!B9</f>
        <v>0</v>
      </c>
      <c r="C11" s="102" t="str">
        <f>DQE!C9</f>
        <v>x</v>
      </c>
      <c r="D11" s="83" t="str">
        <f>DQE!D9</f>
        <v>Installation de chantier Amiante SS3 y compris plan de retrait</v>
      </c>
      <c r="E11" s="41"/>
      <c r="F11" s="115"/>
    </row>
    <row r="12" spans="2:6" ht="85.5" hidden="1" x14ac:dyDescent="0.25">
      <c r="B12" s="57">
        <f>B11</f>
        <v>0</v>
      </c>
      <c r="C12" s="104"/>
      <c r="D12" s="80" t="s">
        <v>393</v>
      </c>
      <c r="E12" s="77" t="str">
        <f>DQE!E9</f>
        <v>ft</v>
      </c>
      <c r="F12" s="113">
        <f>DQE!F9</f>
        <v>0</v>
      </c>
    </row>
    <row r="13" spans="2:6" ht="18.75" hidden="1" customHeight="1" x14ac:dyDescent="0.25">
      <c r="B13" s="57">
        <f>DQE!B10</f>
        <v>0</v>
      </c>
      <c r="C13" s="102" t="str">
        <f>DQE!C10</f>
        <v>x</v>
      </c>
      <c r="D13" s="84" t="str">
        <f>DQE!D10</f>
        <v>Installation de chantier forages y compris fosses</v>
      </c>
      <c r="E13" s="78"/>
      <c r="F13" s="116"/>
    </row>
    <row r="14" spans="2:6" ht="253.5" hidden="1" x14ac:dyDescent="0.25">
      <c r="B14" s="57">
        <f>B13</f>
        <v>0</v>
      </c>
      <c r="C14" s="104"/>
      <c r="D14" s="76" t="s">
        <v>389</v>
      </c>
      <c r="E14" s="77" t="str">
        <f>DQE!E10</f>
        <v>ft</v>
      </c>
      <c r="F14" s="113">
        <f>DQE!F10</f>
        <v>0</v>
      </c>
    </row>
    <row r="15" spans="2:6" ht="68.25" customHeight="1" x14ac:dyDescent="0.25">
      <c r="B15" s="57">
        <f>DQE!B11</f>
        <v>1</v>
      </c>
      <c r="C15" s="102" t="str">
        <f>DQE!C11</f>
        <v>1-02</v>
      </c>
      <c r="D15" s="82" t="str">
        <f>DQE!D11</f>
        <v>Etudes globales d'éxécution des travaux y compris localisation et sondages, recherche des branchements existants compris citerneaux, BAPD, siphons, relevés topographiques nécessaire à la réalisation de tous les plans d'exécution, les plans d'exécution, les arrêtés de circulations, les panneaux de chantier, les étude de sol complémentaires…</v>
      </c>
      <c r="E15" s="41"/>
      <c r="F15" s="115"/>
    </row>
    <row r="16" spans="2:6" ht="169.5" x14ac:dyDescent="0.25">
      <c r="B16" s="57">
        <f>B15</f>
        <v>1</v>
      </c>
      <c r="C16" s="104"/>
      <c r="D16" s="76" t="s">
        <v>291</v>
      </c>
      <c r="E16" s="77" t="str">
        <f>DQE!E11</f>
        <v>ft</v>
      </c>
      <c r="F16" s="113">
        <f>DQE!F11</f>
        <v>0</v>
      </c>
    </row>
    <row r="17" spans="2:6" ht="24" customHeight="1" x14ac:dyDescent="0.25">
      <c r="B17" s="57">
        <f>DQE!B12</f>
        <v>1</v>
      </c>
      <c r="C17" s="102" t="str">
        <f>DQE!C12</f>
        <v>1-03</v>
      </c>
      <c r="D17" s="85" t="str">
        <f>DQE!D12</f>
        <v xml:space="preserve">Marquage / Piquetage des réseaux existants </v>
      </c>
      <c r="E17" s="79"/>
      <c r="F17" s="114"/>
    </row>
    <row r="18" spans="2:6" ht="97.5" x14ac:dyDescent="0.25">
      <c r="B18" s="57">
        <f>B17</f>
        <v>1</v>
      </c>
      <c r="C18" s="104"/>
      <c r="D18" s="76" t="s">
        <v>328</v>
      </c>
      <c r="E18" s="77" t="str">
        <f>DQE!E12</f>
        <v>ft</v>
      </c>
      <c r="F18" s="113">
        <f>DQE!F12</f>
        <v>0</v>
      </c>
    </row>
    <row r="19" spans="2:6" ht="17.25" hidden="1" customHeight="1" x14ac:dyDescent="0.25">
      <c r="B19" s="57">
        <f>DQE!B13</f>
        <v>0</v>
      </c>
      <c r="C19" s="102" t="str">
        <f>DQE!C13</f>
        <v>x</v>
      </c>
      <c r="D19" s="83" t="str">
        <f>DQE!D13</f>
        <v>Plus value pour travaux de nuit</v>
      </c>
      <c r="E19" s="79"/>
      <c r="F19" s="114"/>
    </row>
    <row r="20" spans="2:6" ht="49.5" hidden="1" x14ac:dyDescent="0.25">
      <c r="B20" s="57">
        <f>B19</f>
        <v>0</v>
      </c>
      <c r="C20" s="104"/>
      <c r="D20" s="76" t="s">
        <v>388</v>
      </c>
      <c r="E20" s="77" t="str">
        <f>DQE!E13</f>
        <v>ft</v>
      </c>
      <c r="F20" s="113">
        <f>DQE!F13</f>
        <v>0</v>
      </c>
    </row>
    <row r="21" spans="2:6" ht="28.5" customHeight="1" x14ac:dyDescent="0.25">
      <c r="B21" s="57">
        <f>DQE!B14</f>
        <v>1</v>
      </c>
      <c r="C21" s="102" t="str">
        <f>DQE!C14</f>
        <v>1-04</v>
      </c>
      <c r="D21" s="82" t="str">
        <f>DQE!D14</f>
        <v>Travaux ponctuels de localisation des réseaux enterrés réalisé hors et pendant chantier (Sondage)</v>
      </c>
      <c r="E21" s="41"/>
      <c r="F21" s="115"/>
    </row>
    <row r="22" spans="2:6" ht="117.75" customHeight="1" x14ac:dyDescent="0.25">
      <c r="B22" s="57">
        <f>B21</f>
        <v>1</v>
      </c>
      <c r="C22" s="104"/>
      <c r="D22" s="76" t="s">
        <v>329</v>
      </c>
      <c r="E22" s="77" t="str">
        <f>DQE!E14</f>
        <v>ft</v>
      </c>
      <c r="F22" s="113">
        <f>DQE!F14</f>
        <v>0</v>
      </c>
    </row>
    <row r="23" spans="2:6" ht="25.5" customHeight="1" x14ac:dyDescent="0.25">
      <c r="B23" s="57">
        <f>DQE!B15</f>
        <v>1</v>
      </c>
      <c r="C23" s="102" t="str">
        <f>DQE!C15</f>
        <v>1-05</v>
      </c>
      <c r="D23" s="86" t="str">
        <f>DQE!D15</f>
        <v xml:space="preserve">Constat d'huissiers vidéo avant travaux </v>
      </c>
      <c r="E23" s="41"/>
      <c r="F23" s="115"/>
    </row>
    <row r="24" spans="2:6" ht="81.75" customHeight="1" thickBot="1" x14ac:dyDescent="0.3">
      <c r="B24" s="57">
        <f>B23</f>
        <v>1</v>
      </c>
      <c r="C24" s="117"/>
      <c r="D24" s="118" t="s">
        <v>330</v>
      </c>
      <c r="E24" s="119" t="str">
        <f>DQE!E15</f>
        <v>ft</v>
      </c>
      <c r="F24" s="120">
        <f>DQE!F15</f>
        <v>0</v>
      </c>
    </row>
    <row r="25" spans="2:6" ht="18" customHeight="1" thickBot="1" x14ac:dyDescent="0.3">
      <c r="B25" s="58">
        <f>DQE!B17</f>
        <v>1</v>
      </c>
      <c r="C25" s="2"/>
      <c r="D25" s="37"/>
      <c r="E25" s="38"/>
      <c r="F25" s="73"/>
    </row>
    <row r="26" spans="2:6" ht="20.100000000000001" customHeight="1" thickBot="1" x14ac:dyDescent="0.3">
      <c r="B26" s="58">
        <f>DQE!B18</f>
        <v>1</v>
      </c>
      <c r="C26" s="51">
        <f>DQE!C18</f>
        <v>2</v>
      </c>
      <c r="D26" s="52" t="str">
        <f>DQE!D18</f>
        <v>RESEAU D'EAU POTABLE</v>
      </c>
      <c r="E26" s="7"/>
      <c r="F26" s="111"/>
    </row>
    <row r="27" spans="2:6" ht="34.5" customHeight="1" x14ac:dyDescent="0.25">
      <c r="B27" s="58">
        <f>DQE!B19</f>
        <v>1</v>
      </c>
      <c r="C27" s="106"/>
      <c r="D27" s="60" t="str">
        <f>DQE!D19</f>
        <v>Conduite principale :
Ouverture</v>
      </c>
      <c r="E27" s="61"/>
      <c r="F27" s="121"/>
    </row>
    <row r="28" spans="2:6" ht="18" customHeight="1" x14ac:dyDescent="0.25">
      <c r="B28" s="58">
        <f>DQE!B20</f>
        <v>1</v>
      </c>
      <c r="C28" s="105"/>
      <c r="D28" s="25" t="str">
        <f>DQE!D20</f>
        <v>Terrassement</v>
      </c>
      <c r="E28" s="13"/>
      <c r="F28" s="122"/>
    </row>
    <row r="29" spans="2:6" ht="24" customHeight="1" x14ac:dyDescent="0.25">
      <c r="B29" s="57">
        <f>DQE!B20</f>
        <v>1</v>
      </c>
      <c r="C29" s="102" t="str">
        <f>DQE!C21</f>
        <v>2-01</v>
      </c>
      <c r="D29" s="87" t="str">
        <f>DQE!D21</f>
        <v>Terrassement en tranchée</v>
      </c>
      <c r="E29" s="13"/>
      <c r="F29" s="122"/>
    </row>
    <row r="30" spans="2:6" ht="361.5" x14ac:dyDescent="0.25">
      <c r="B30" s="57">
        <f>B29</f>
        <v>1</v>
      </c>
      <c r="C30" s="105"/>
      <c r="D30" s="16" t="s">
        <v>473</v>
      </c>
      <c r="E30" s="72" t="str">
        <f>DQE!E21</f>
        <v>ml</v>
      </c>
      <c r="F30" s="123">
        <f>DQE!F21</f>
        <v>0</v>
      </c>
    </row>
    <row r="31" spans="2:6" ht="18" customHeight="1" x14ac:dyDescent="0.25">
      <c r="B31" s="57">
        <f>DQE!B21</f>
        <v>1</v>
      </c>
      <c r="C31" s="102" t="str">
        <f>DQE!C22</f>
        <v>2-02</v>
      </c>
      <c r="D31" s="92" t="str">
        <f>DQE!D22</f>
        <v>Plus-value pour terrain rocheux</v>
      </c>
      <c r="E31" s="41"/>
      <c r="F31" s="115"/>
    </row>
    <row r="32" spans="2:6" ht="56.25" customHeight="1" x14ac:dyDescent="0.25">
      <c r="B32" s="57">
        <f>B31</f>
        <v>1</v>
      </c>
      <c r="C32" s="105"/>
      <c r="D32" s="96" t="s">
        <v>474</v>
      </c>
      <c r="E32" s="72" t="str">
        <f>DQE!E22</f>
        <v>dm/m</v>
      </c>
      <c r="F32" s="124">
        <f>DQE!F22</f>
        <v>0</v>
      </c>
    </row>
    <row r="33" spans="2:6" ht="30.75" hidden="1" customHeight="1" x14ac:dyDescent="0.25">
      <c r="B33" s="57">
        <f>DQE!B23</f>
        <v>0</v>
      </c>
      <c r="C33" s="102" t="str">
        <f>DQE!C23</f>
        <v>x</v>
      </c>
      <c r="D33" s="93" t="str">
        <f>DQE!D23</f>
        <v>Plus-value de surlargeur de tranchée pour pose en parallèle d'une conduite de refoulement, eaux usées ou réseau autre concessionnaire</v>
      </c>
      <c r="E33" s="89"/>
      <c r="F33" s="125"/>
    </row>
    <row r="34" spans="2:6" ht="69.599999999999994" hidden="1" customHeight="1" x14ac:dyDescent="0.25">
      <c r="B34" s="57">
        <f>B33</f>
        <v>0</v>
      </c>
      <c r="C34" s="105"/>
      <c r="D34" s="16" t="s">
        <v>337</v>
      </c>
      <c r="E34" s="72" t="str">
        <f>DQE!E23</f>
        <v>ml</v>
      </c>
      <c r="F34" s="124">
        <f>DQE!F23</f>
        <v>0</v>
      </c>
    </row>
    <row r="35" spans="2:6" ht="22.5" hidden="1" customHeight="1" x14ac:dyDescent="0.25">
      <c r="B35" s="57">
        <f>DQE!B24</f>
        <v>0</v>
      </c>
      <c r="C35" s="102" t="str">
        <f>DQE!C24</f>
        <v>x</v>
      </c>
      <c r="D35" s="92" t="str">
        <f>DQE!D24</f>
        <v>Plus value pour évacuation HAP non conforme (&gt;50mg/kg)</v>
      </c>
      <c r="E35" s="41"/>
      <c r="F35" s="115"/>
    </row>
    <row r="36" spans="2:6" ht="56.25" hidden="1" customHeight="1" x14ac:dyDescent="0.25">
      <c r="B36" s="57">
        <f>B35</f>
        <v>0</v>
      </c>
      <c r="C36" s="105"/>
      <c r="D36" s="96" t="s">
        <v>290</v>
      </c>
      <c r="E36" s="72" t="str">
        <f>DQE!E24</f>
        <v>m3</v>
      </c>
      <c r="F36" s="124">
        <f>DQE!F24</f>
        <v>0</v>
      </c>
    </row>
    <row r="37" spans="2:6" ht="18" hidden="1" customHeight="1" x14ac:dyDescent="0.25">
      <c r="B37" s="58">
        <f>DQE!B25</f>
        <v>0</v>
      </c>
      <c r="C37" s="105"/>
      <c r="D37" s="25" t="str">
        <f>DQE!D25</f>
        <v>Forage</v>
      </c>
      <c r="E37" s="13"/>
      <c r="F37" s="122"/>
    </row>
    <row r="38" spans="2:6" ht="18" hidden="1" customHeight="1" x14ac:dyDescent="0.25">
      <c r="B38" s="58">
        <f>DQE!B26</f>
        <v>0</v>
      </c>
      <c r="C38" s="102" t="str">
        <f>DQE!C26</f>
        <v>x</v>
      </c>
      <c r="D38" s="99" t="str">
        <f>DQE!D26</f>
        <v xml:space="preserve">Forage horizontal sous ouvrages divers y compris fourreau Acier ou PEHD </v>
      </c>
      <c r="E38" s="89"/>
      <c r="F38" s="125"/>
    </row>
    <row r="39" spans="2:6" ht="98.25" hidden="1" x14ac:dyDescent="0.25">
      <c r="B39" s="57">
        <f>B38</f>
        <v>0</v>
      </c>
      <c r="C39" s="105"/>
      <c r="D39" s="96" t="s">
        <v>395</v>
      </c>
      <c r="E39" s="72"/>
      <c r="F39" s="122"/>
    </row>
    <row r="40" spans="2:6" ht="18" hidden="1" customHeight="1" x14ac:dyDescent="0.25">
      <c r="B40" s="57">
        <f>DQE!B27</f>
        <v>0</v>
      </c>
      <c r="C40" s="105"/>
      <c r="D40" s="16" t="str">
        <f>DQE!D27</f>
        <v>a) 150 mm</v>
      </c>
      <c r="E40" s="13" t="str">
        <f>DQE!E27</f>
        <v>ml</v>
      </c>
      <c r="F40" s="124">
        <f>DQE!F27</f>
        <v>0</v>
      </c>
    </row>
    <row r="41" spans="2:6" ht="18" hidden="1" customHeight="1" x14ac:dyDescent="0.25">
      <c r="B41" s="57">
        <f>DQE!B28</f>
        <v>0</v>
      </c>
      <c r="C41" s="105"/>
      <c r="D41" s="16" t="str">
        <f>DQE!D28</f>
        <v>b) 200 mm</v>
      </c>
      <c r="E41" s="13" t="str">
        <f>DQE!E28</f>
        <v>ml</v>
      </c>
      <c r="F41" s="124">
        <f>DQE!F28</f>
        <v>0</v>
      </c>
    </row>
    <row r="42" spans="2:6" ht="18" hidden="1" customHeight="1" x14ac:dyDescent="0.25">
      <c r="B42" s="57">
        <f>DQE!B29</f>
        <v>0</v>
      </c>
      <c r="C42" s="105"/>
      <c r="D42" s="16" t="str">
        <f>DQE!D29</f>
        <v>c) 250 mm</v>
      </c>
      <c r="E42" s="13" t="str">
        <f>DQE!E29</f>
        <v>ml</v>
      </c>
      <c r="F42" s="124">
        <f>DQE!F29</f>
        <v>0</v>
      </c>
    </row>
    <row r="43" spans="2:6" ht="18" hidden="1" customHeight="1" x14ac:dyDescent="0.25">
      <c r="B43" s="57">
        <f>DQE!B30</f>
        <v>0</v>
      </c>
      <c r="C43" s="105"/>
      <c r="D43" s="16" t="str">
        <f>DQE!D30</f>
        <v>d) 300 mm</v>
      </c>
      <c r="E43" s="13" t="str">
        <f>DQE!E30</f>
        <v>ml</v>
      </c>
      <c r="F43" s="124">
        <f>DQE!F30</f>
        <v>0</v>
      </c>
    </row>
    <row r="44" spans="2:6" ht="18" hidden="1" customHeight="1" x14ac:dyDescent="0.25">
      <c r="B44" s="57">
        <f>DQE!B31</f>
        <v>0</v>
      </c>
      <c r="C44" s="105"/>
      <c r="D44" s="16" t="str">
        <f>DQE!D31</f>
        <v>e) 400 mm</v>
      </c>
      <c r="E44" s="13" t="str">
        <f>DQE!E31</f>
        <v>ml</v>
      </c>
      <c r="F44" s="124">
        <f>DQE!F31</f>
        <v>0</v>
      </c>
    </row>
    <row r="45" spans="2:6" ht="18" hidden="1" customHeight="1" x14ac:dyDescent="0.25">
      <c r="B45" s="57">
        <f>DQE!B32</f>
        <v>0</v>
      </c>
      <c r="C45" s="105"/>
      <c r="D45" s="16" t="str">
        <f>DQE!D32</f>
        <v>f) 500 mm</v>
      </c>
      <c r="E45" s="13" t="str">
        <f>DQE!E32</f>
        <v>ml</v>
      </c>
      <c r="F45" s="124">
        <f>DQE!F32</f>
        <v>0</v>
      </c>
    </row>
    <row r="46" spans="2:6" ht="18" hidden="1" customHeight="1" x14ac:dyDescent="0.25">
      <c r="B46" s="57">
        <f>DQE!B33</f>
        <v>0</v>
      </c>
      <c r="C46" s="105"/>
      <c r="D46" s="16" t="str">
        <f>DQE!D33</f>
        <v>g) 600 mm</v>
      </c>
      <c r="E46" s="13" t="str">
        <f>DQE!E33</f>
        <v>ml</v>
      </c>
      <c r="F46" s="124">
        <f>DQE!F33</f>
        <v>0</v>
      </c>
    </row>
    <row r="47" spans="2:6" ht="18" hidden="1" customHeight="1" x14ac:dyDescent="0.25">
      <c r="B47" s="58">
        <f>DQE!B34</f>
        <v>0</v>
      </c>
      <c r="C47" s="102" t="str">
        <f>DQE!C34</f>
        <v>x</v>
      </c>
      <c r="D47" s="98" t="str">
        <f>DQE!D34</f>
        <v xml:space="preserve">Forage dirigé sous ouvrages divers y compris fourreau PEHD </v>
      </c>
      <c r="E47" s="13"/>
      <c r="F47" s="122"/>
    </row>
    <row r="48" spans="2:6" ht="98.25" hidden="1" x14ac:dyDescent="0.25">
      <c r="B48" s="57">
        <f>B47</f>
        <v>0</v>
      </c>
      <c r="C48" s="105"/>
      <c r="D48" s="96" t="s">
        <v>396</v>
      </c>
      <c r="E48" s="72"/>
      <c r="F48" s="122"/>
    </row>
    <row r="49" spans="2:6" ht="18" hidden="1" customHeight="1" x14ac:dyDescent="0.25">
      <c r="B49" s="57">
        <f>DQE!B35</f>
        <v>0</v>
      </c>
      <c r="C49" s="105"/>
      <c r="D49" s="16" t="str">
        <f>DQE!D35</f>
        <v>a) 150 mm</v>
      </c>
      <c r="E49" s="13" t="str">
        <f>DQE!E35</f>
        <v>ml</v>
      </c>
      <c r="F49" s="124">
        <f>DQE!F35</f>
        <v>0</v>
      </c>
    </row>
    <row r="50" spans="2:6" ht="18" hidden="1" customHeight="1" x14ac:dyDescent="0.25">
      <c r="B50" s="57">
        <f>DQE!B36</f>
        <v>0</v>
      </c>
      <c r="C50" s="105"/>
      <c r="D50" s="16" t="str">
        <f>DQE!D36</f>
        <v>b) 200 mm</v>
      </c>
      <c r="E50" s="13" t="str">
        <f>DQE!E36</f>
        <v>ml</v>
      </c>
      <c r="F50" s="124">
        <f>DQE!F36</f>
        <v>0</v>
      </c>
    </row>
    <row r="51" spans="2:6" ht="18" hidden="1" customHeight="1" x14ac:dyDescent="0.25">
      <c r="B51" s="57">
        <f>DQE!B37</f>
        <v>0</v>
      </c>
      <c r="C51" s="105"/>
      <c r="D51" s="16" t="str">
        <f>DQE!D37</f>
        <v>c) 250 mm</v>
      </c>
      <c r="E51" s="13" t="str">
        <f>DQE!E37</f>
        <v>ml</v>
      </c>
      <c r="F51" s="124">
        <f>DQE!F37</f>
        <v>0</v>
      </c>
    </row>
    <row r="52" spans="2:6" ht="18" hidden="1" customHeight="1" x14ac:dyDescent="0.25">
      <c r="B52" s="57">
        <f>DQE!B38</f>
        <v>0</v>
      </c>
      <c r="C52" s="105"/>
      <c r="D52" s="16" t="str">
        <f>DQE!D38</f>
        <v>d) 300 mm</v>
      </c>
      <c r="E52" s="13" t="str">
        <f>DQE!E38</f>
        <v>ml</v>
      </c>
      <c r="F52" s="124">
        <f>DQE!F38</f>
        <v>0</v>
      </c>
    </row>
    <row r="53" spans="2:6" ht="18" hidden="1" customHeight="1" x14ac:dyDescent="0.25">
      <c r="B53" s="57">
        <f>DQE!B39</f>
        <v>0</v>
      </c>
      <c r="C53" s="105"/>
      <c r="D53" s="16" t="str">
        <f>DQE!D39</f>
        <v>e) 400 mm</v>
      </c>
      <c r="E53" s="13" t="str">
        <f>DQE!E39</f>
        <v>ml</v>
      </c>
      <c r="F53" s="124">
        <f>DQE!F39</f>
        <v>0</v>
      </c>
    </row>
    <row r="54" spans="2:6" ht="18" hidden="1" customHeight="1" x14ac:dyDescent="0.25">
      <c r="B54" s="57">
        <f>DQE!B40</f>
        <v>0</v>
      </c>
      <c r="C54" s="105"/>
      <c r="D54" s="16" t="str">
        <f>DQE!D40</f>
        <v>f) 500 mm</v>
      </c>
      <c r="E54" s="13" t="str">
        <f>DQE!E40</f>
        <v>ml</v>
      </c>
      <c r="F54" s="124">
        <f>DQE!F40</f>
        <v>0</v>
      </c>
    </row>
    <row r="55" spans="2:6" ht="18" hidden="1" customHeight="1" x14ac:dyDescent="0.25">
      <c r="B55" s="57">
        <f>DQE!B41</f>
        <v>0</v>
      </c>
      <c r="C55" s="105"/>
      <c r="D55" s="16" t="str">
        <f>DQE!D41</f>
        <v>g) 600 mm</v>
      </c>
      <c r="E55" s="13" t="str">
        <f>DQE!E41</f>
        <v>ml</v>
      </c>
      <c r="F55" s="124">
        <f>DQE!F41</f>
        <v>0</v>
      </c>
    </row>
    <row r="56" spans="2:6" ht="35.1" customHeight="1" x14ac:dyDescent="0.25">
      <c r="B56" s="58">
        <f>DQE!B42</f>
        <v>1</v>
      </c>
      <c r="C56" s="106"/>
      <c r="D56" s="60" t="str">
        <f>DQE!D42</f>
        <v>Conduite principale :
Canalisations et pièces</v>
      </c>
      <c r="E56" s="61"/>
      <c r="F56" s="121"/>
    </row>
    <row r="57" spans="2:6" ht="18" customHeight="1" x14ac:dyDescent="0.25">
      <c r="B57" s="58">
        <f>DQE!B43</f>
        <v>1</v>
      </c>
      <c r="C57" s="102"/>
      <c r="D57" s="97" t="str">
        <f>DQE!D43</f>
        <v>Fourniture et pose de canalisations de conduite principale</v>
      </c>
      <c r="E57" s="13"/>
      <c r="F57" s="122"/>
    </row>
    <row r="58" spans="2:6" ht="74.25" x14ac:dyDescent="0.25">
      <c r="B58" s="57">
        <f>B57</f>
        <v>1</v>
      </c>
      <c r="C58" s="105"/>
      <c r="D58" s="96" t="s">
        <v>397</v>
      </c>
      <c r="E58" s="72"/>
      <c r="F58" s="122"/>
    </row>
    <row r="59" spans="2:6" ht="18" customHeight="1" x14ac:dyDescent="0.25">
      <c r="B59" s="58">
        <f>DQE!B44</f>
        <v>1</v>
      </c>
      <c r="C59" s="102" t="str">
        <f>DQE!C44</f>
        <v>2-03</v>
      </c>
      <c r="D59" s="27" t="str">
        <f>DQE!D44</f>
        <v>PEHD électrosoudable série PE 100 PN 16 bars - Diamètre int/ext</v>
      </c>
      <c r="E59" s="13"/>
      <c r="F59" s="122"/>
    </row>
    <row r="60" spans="2:6" ht="18" customHeight="1" x14ac:dyDescent="0.25">
      <c r="B60" s="57">
        <f>DQE!B45</f>
        <v>1</v>
      </c>
      <c r="C60" s="105"/>
      <c r="D60" s="16" t="str">
        <f>DQE!D45</f>
        <v>a) 32,6/40 mm</v>
      </c>
      <c r="E60" s="13" t="str">
        <f>DQE!E45</f>
        <v>ml</v>
      </c>
      <c r="F60" s="124">
        <f>DQE!F45</f>
        <v>0</v>
      </c>
    </row>
    <row r="61" spans="2:6" ht="18" hidden="1" customHeight="1" x14ac:dyDescent="0.25">
      <c r="B61" s="57">
        <f>DQE!B46</f>
        <v>0</v>
      </c>
      <c r="C61" s="105"/>
      <c r="D61" s="16" t="str">
        <f>DQE!D46</f>
        <v>b) 40,8/50 mm</v>
      </c>
      <c r="E61" s="13" t="str">
        <f>DQE!E46</f>
        <v>ml</v>
      </c>
      <c r="F61" s="124">
        <f>DQE!F46</f>
        <v>0</v>
      </c>
    </row>
    <row r="62" spans="2:6" ht="18" customHeight="1" x14ac:dyDescent="0.25">
      <c r="B62" s="57">
        <f>DQE!B47</f>
        <v>1</v>
      </c>
      <c r="C62" s="105"/>
      <c r="D62" s="16" t="str">
        <f>DQE!D47</f>
        <v>c) 51,4/63 mm</v>
      </c>
      <c r="E62" s="13" t="str">
        <f>DQE!E47</f>
        <v>ml</v>
      </c>
      <c r="F62" s="124">
        <f>DQE!F47</f>
        <v>0</v>
      </c>
    </row>
    <row r="63" spans="2:6" ht="18" hidden="1" customHeight="1" x14ac:dyDescent="0.25">
      <c r="B63" s="57">
        <f>DQE!B48</f>
        <v>0</v>
      </c>
      <c r="C63" s="105"/>
      <c r="D63" s="16" t="str">
        <f>DQE!D48</f>
        <v>d) 61,4/75 mm</v>
      </c>
      <c r="E63" s="13" t="str">
        <f>DQE!E48</f>
        <v>ml</v>
      </c>
      <c r="F63" s="124">
        <f>DQE!F48</f>
        <v>0</v>
      </c>
    </row>
    <row r="64" spans="2:6" ht="18" hidden="1" customHeight="1" x14ac:dyDescent="0.25">
      <c r="B64" s="57">
        <f>DQE!B49</f>
        <v>0</v>
      </c>
      <c r="C64" s="105"/>
      <c r="D64" s="16" t="str">
        <f>DQE!D49</f>
        <v>e) 73,6/90 mm</v>
      </c>
      <c r="E64" s="13" t="str">
        <f>DQE!E49</f>
        <v>ml</v>
      </c>
      <c r="F64" s="124">
        <f>DQE!F49</f>
        <v>0</v>
      </c>
    </row>
    <row r="65" spans="2:6" ht="18" customHeight="1" x14ac:dyDescent="0.25">
      <c r="B65" s="57">
        <f>DQE!B50</f>
        <v>1</v>
      </c>
      <c r="C65" s="105"/>
      <c r="D65" s="16" t="str">
        <f>DQE!D50</f>
        <v>f) 90/110 mm</v>
      </c>
      <c r="E65" s="13" t="str">
        <f>DQE!E50</f>
        <v>ml</v>
      </c>
      <c r="F65" s="124">
        <f>DQE!F50</f>
        <v>0</v>
      </c>
    </row>
    <row r="66" spans="2:6" ht="18" customHeight="1" x14ac:dyDescent="0.25">
      <c r="B66" s="57">
        <f>DQE!B51</f>
        <v>1</v>
      </c>
      <c r="C66" s="105"/>
      <c r="D66" s="16" t="str">
        <f>DQE!D51</f>
        <v>g) 102,2/125 mm</v>
      </c>
      <c r="E66" s="13" t="str">
        <f>DQE!E51</f>
        <v>ml</v>
      </c>
      <c r="F66" s="124">
        <f>DQE!F51</f>
        <v>0</v>
      </c>
    </row>
    <row r="67" spans="2:6" ht="18" hidden="1" customHeight="1" x14ac:dyDescent="0.25">
      <c r="B67" s="57">
        <f>DQE!B52</f>
        <v>0</v>
      </c>
      <c r="C67" s="105"/>
      <c r="D67" s="16" t="str">
        <f>DQE!D52</f>
        <v>h) 114,6/140 mm</v>
      </c>
      <c r="E67" s="13" t="str">
        <f>DQE!E52</f>
        <v>ml</v>
      </c>
      <c r="F67" s="124">
        <f>DQE!F52</f>
        <v>0</v>
      </c>
    </row>
    <row r="68" spans="2:6" ht="18" customHeight="1" x14ac:dyDescent="0.25">
      <c r="B68" s="57">
        <f>DQE!B53</f>
        <v>1</v>
      </c>
      <c r="C68" s="105"/>
      <c r="D68" s="16" t="str">
        <f>DQE!D53</f>
        <v>i) 130,8/160 mm</v>
      </c>
      <c r="E68" s="13" t="str">
        <f>DQE!E53</f>
        <v>ml</v>
      </c>
      <c r="F68" s="124">
        <f>DQE!F53</f>
        <v>0</v>
      </c>
    </row>
    <row r="69" spans="2:6" ht="18" hidden="1" customHeight="1" x14ac:dyDescent="0.25">
      <c r="B69" s="57">
        <f>DQE!B54</f>
        <v>0</v>
      </c>
      <c r="C69" s="105"/>
      <c r="D69" s="16" t="str">
        <f>DQE!D54</f>
        <v>j) 147,2/180 mm</v>
      </c>
      <c r="E69" s="13" t="str">
        <f>DQE!E54</f>
        <v>ml</v>
      </c>
      <c r="F69" s="124">
        <f>DQE!F54</f>
        <v>0</v>
      </c>
    </row>
    <row r="70" spans="2:6" ht="18" hidden="1" customHeight="1" x14ac:dyDescent="0.25">
      <c r="B70" s="57">
        <f>DQE!B55</f>
        <v>0</v>
      </c>
      <c r="C70" s="105"/>
      <c r="D70" s="16" t="str">
        <f>DQE!D55</f>
        <v>k) 163,6/200 mm</v>
      </c>
      <c r="E70" s="13" t="str">
        <f>DQE!E55</f>
        <v>ml</v>
      </c>
      <c r="F70" s="124">
        <f>DQE!F55</f>
        <v>0</v>
      </c>
    </row>
    <row r="71" spans="2:6" ht="30" hidden="1" customHeight="1" x14ac:dyDescent="0.25">
      <c r="B71" s="58">
        <f>DQE!B56</f>
        <v>0</v>
      </c>
      <c r="C71" s="102" t="str">
        <f>DQE!C56</f>
        <v>x</v>
      </c>
      <c r="D71" s="27" t="str">
        <f>DQE!D56</f>
        <v>Fonte ductile de série K9 revêtue zinc-aluminium classe 40 à joint à assemblage  flexible automatique - Diamètre int</v>
      </c>
      <c r="E71" s="13"/>
      <c r="F71" s="122"/>
    </row>
    <row r="72" spans="2:6" ht="18" hidden="1" customHeight="1" x14ac:dyDescent="0.25">
      <c r="B72" s="57">
        <f>DQE!B57</f>
        <v>0</v>
      </c>
      <c r="C72" s="105"/>
      <c r="D72" s="16" t="str">
        <f>DQE!D57</f>
        <v>a) 60 mm</v>
      </c>
      <c r="E72" s="13" t="str">
        <f>DQE!E57</f>
        <v>ml</v>
      </c>
      <c r="F72" s="124">
        <f>DQE!F57</f>
        <v>0</v>
      </c>
    </row>
    <row r="73" spans="2:6" ht="18" hidden="1" customHeight="1" x14ac:dyDescent="0.25">
      <c r="B73" s="57">
        <f>DQE!B58</f>
        <v>0</v>
      </c>
      <c r="C73" s="105"/>
      <c r="D73" s="16" t="str">
        <f>DQE!D58</f>
        <v>b) 80 mm</v>
      </c>
      <c r="E73" s="13" t="str">
        <f>DQE!E58</f>
        <v>ml</v>
      </c>
      <c r="F73" s="124">
        <f>DQE!F58</f>
        <v>0</v>
      </c>
    </row>
    <row r="74" spans="2:6" ht="18" hidden="1" customHeight="1" x14ac:dyDescent="0.25">
      <c r="B74" s="57">
        <f>DQE!B59</f>
        <v>0</v>
      </c>
      <c r="C74" s="105"/>
      <c r="D74" s="16" t="str">
        <f>DQE!D59</f>
        <v>c) 100 mm</v>
      </c>
      <c r="E74" s="13" t="str">
        <f>DQE!E59</f>
        <v>ml</v>
      </c>
      <c r="F74" s="124">
        <f>DQE!F59</f>
        <v>0</v>
      </c>
    </row>
    <row r="75" spans="2:6" ht="18" hidden="1" customHeight="1" x14ac:dyDescent="0.25">
      <c r="B75" s="57">
        <f>DQE!B60</f>
        <v>0</v>
      </c>
      <c r="C75" s="105"/>
      <c r="D75" s="16" t="str">
        <f>DQE!D60</f>
        <v>d) 125 mm</v>
      </c>
      <c r="E75" s="13" t="str">
        <f>DQE!E60</f>
        <v>ml</v>
      </c>
      <c r="F75" s="124">
        <f>DQE!F60</f>
        <v>0</v>
      </c>
    </row>
    <row r="76" spans="2:6" ht="18" hidden="1" customHeight="1" x14ac:dyDescent="0.25">
      <c r="B76" s="57">
        <f>DQE!B61</f>
        <v>0</v>
      </c>
      <c r="C76" s="105"/>
      <c r="D76" s="16" t="str">
        <f>DQE!D61</f>
        <v>e) 150 mm</v>
      </c>
      <c r="E76" s="13" t="str">
        <f>DQE!E61</f>
        <v>ml</v>
      </c>
      <c r="F76" s="124">
        <f>DQE!F61</f>
        <v>0</v>
      </c>
    </row>
    <row r="77" spans="2:6" ht="18" hidden="1" customHeight="1" x14ac:dyDescent="0.25">
      <c r="B77" s="57">
        <f>DQE!B62</f>
        <v>0</v>
      </c>
      <c r="C77" s="105"/>
      <c r="D77" s="16" t="str">
        <f>DQE!D62</f>
        <v>f) 200 mm</v>
      </c>
      <c r="E77" s="13" t="str">
        <f>DQE!E62</f>
        <v>ml</v>
      </c>
      <c r="F77" s="124">
        <f>DQE!F62</f>
        <v>0</v>
      </c>
    </row>
    <row r="78" spans="2:6" ht="18" hidden="1" customHeight="1" x14ac:dyDescent="0.25">
      <c r="B78" s="57">
        <f>DQE!B63</f>
        <v>0</v>
      </c>
      <c r="C78" s="105"/>
      <c r="D78" s="16" t="str">
        <f>DQE!D63</f>
        <v>g) 250 mm</v>
      </c>
      <c r="E78" s="13" t="str">
        <f>DQE!E63</f>
        <v>ml</v>
      </c>
      <c r="F78" s="124">
        <f>DQE!F63</f>
        <v>0</v>
      </c>
    </row>
    <row r="79" spans="2:6" ht="18" hidden="1" customHeight="1" x14ac:dyDescent="0.25">
      <c r="B79" s="57">
        <f>DQE!B64</f>
        <v>0</v>
      </c>
      <c r="C79" s="105"/>
      <c r="D79" s="16" t="str">
        <f>DQE!D64</f>
        <v>h) 300 mm</v>
      </c>
      <c r="E79" s="13" t="str">
        <f>DQE!E64</f>
        <v>ml</v>
      </c>
      <c r="F79" s="124">
        <f>DQE!F64</f>
        <v>0</v>
      </c>
    </row>
    <row r="80" spans="2:6" ht="18" hidden="1" customHeight="1" x14ac:dyDescent="0.25">
      <c r="B80" s="57">
        <f>DQE!B65</f>
        <v>0</v>
      </c>
      <c r="C80" s="105"/>
      <c r="D80" s="16" t="str">
        <f>DQE!D65</f>
        <v>i) 350 mm</v>
      </c>
      <c r="E80" s="13" t="str">
        <f>DQE!E65</f>
        <v>ml</v>
      </c>
      <c r="F80" s="124">
        <f>DQE!F65</f>
        <v>0</v>
      </c>
    </row>
    <row r="81" spans="2:6" ht="18" hidden="1" customHeight="1" x14ac:dyDescent="0.25">
      <c r="B81" s="57">
        <f>DQE!B66</f>
        <v>0</v>
      </c>
      <c r="C81" s="105"/>
      <c r="D81" s="16" t="str">
        <f>DQE!D66</f>
        <v>j) 400 mm</v>
      </c>
      <c r="E81" s="13" t="str">
        <f>DQE!E66</f>
        <v>ml</v>
      </c>
      <c r="F81" s="124">
        <f>DQE!F66</f>
        <v>0</v>
      </c>
    </row>
    <row r="82" spans="2:6" ht="18" hidden="1" customHeight="1" x14ac:dyDescent="0.25">
      <c r="B82" s="57">
        <f>DQE!B67</f>
        <v>0</v>
      </c>
      <c r="C82" s="105"/>
      <c r="D82" s="16" t="str">
        <f>DQE!D67</f>
        <v>k) 450 mm</v>
      </c>
      <c r="E82" s="13" t="str">
        <f>DQE!E67</f>
        <v>ml</v>
      </c>
      <c r="F82" s="124">
        <f>DQE!F67</f>
        <v>0</v>
      </c>
    </row>
    <row r="83" spans="2:6" ht="18" hidden="1" customHeight="1" x14ac:dyDescent="0.25">
      <c r="B83" s="57">
        <f>DQE!B68</f>
        <v>0</v>
      </c>
      <c r="C83" s="105"/>
      <c r="D83" s="16" t="str">
        <f>DQE!D68</f>
        <v>l) 500 mm</v>
      </c>
      <c r="E83" s="13" t="str">
        <f>DQE!E68</f>
        <v>ml</v>
      </c>
      <c r="F83" s="124">
        <f>DQE!F68</f>
        <v>0</v>
      </c>
    </row>
    <row r="84" spans="2:6" ht="18" hidden="1" customHeight="1" x14ac:dyDescent="0.25">
      <c r="B84" s="58">
        <f>DQE!B69</f>
        <v>0</v>
      </c>
      <c r="C84" s="102" t="str">
        <f>DQE!C69</f>
        <v>x</v>
      </c>
      <c r="D84" s="27" t="str">
        <f>DQE!D69</f>
        <v>PVC série 16 bars à joint automatique - Diamètre int/ext</v>
      </c>
      <c r="E84" s="13"/>
      <c r="F84" s="122"/>
    </row>
    <row r="85" spans="2:6" ht="18" hidden="1" customHeight="1" x14ac:dyDescent="0.25">
      <c r="B85" s="57">
        <f>DQE!B70</f>
        <v>0</v>
      </c>
      <c r="C85" s="105"/>
      <c r="D85" s="16" t="str">
        <f>DQE!D70</f>
        <v>a) 53,6/63 mm</v>
      </c>
      <c r="E85" s="13" t="str">
        <f>DQE!E70</f>
        <v>ml</v>
      </c>
      <c r="F85" s="124">
        <f>DQE!F70</f>
        <v>0</v>
      </c>
    </row>
    <row r="86" spans="2:6" ht="18" hidden="1" customHeight="1" x14ac:dyDescent="0.25">
      <c r="B86" s="57">
        <f>DQE!B71</f>
        <v>0</v>
      </c>
      <c r="C86" s="105"/>
      <c r="D86" s="16" t="str">
        <f>DQE!D71</f>
        <v>b) 64/75 mm</v>
      </c>
      <c r="E86" s="13" t="str">
        <f>DQE!E71</f>
        <v>ml</v>
      </c>
      <c r="F86" s="124">
        <f>DQE!F71</f>
        <v>0</v>
      </c>
    </row>
    <row r="87" spans="2:6" ht="18" hidden="1" customHeight="1" x14ac:dyDescent="0.25">
      <c r="B87" s="57">
        <f>DQE!B72</f>
        <v>0</v>
      </c>
      <c r="C87" s="105"/>
      <c r="D87" s="16" t="str">
        <f>DQE!D72</f>
        <v>c) 76,8/90 mm</v>
      </c>
      <c r="E87" s="13" t="str">
        <f>DQE!E72</f>
        <v>ml</v>
      </c>
      <c r="F87" s="124">
        <f>DQE!F72</f>
        <v>0</v>
      </c>
    </row>
    <row r="88" spans="2:6" ht="18" hidden="1" customHeight="1" x14ac:dyDescent="0.25">
      <c r="B88" s="57">
        <f>DQE!B73</f>
        <v>0</v>
      </c>
      <c r="C88" s="105"/>
      <c r="D88" s="16" t="str">
        <f>DQE!D73</f>
        <v>d) 93,8/110 mm</v>
      </c>
      <c r="E88" s="13" t="str">
        <f>DQE!E73</f>
        <v>ml</v>
      </c>
      <c r="F88" s="124">
        <f>DQE!F73</f>
        <v>0</v>
      </c>
    </row>
    <row r="89" spans="2:6" ht="18" hidden="1" customHeight="1" x14ac:dyDescent="0.25">
      <c r="B89" s="57">
        <f>DQE!B74</f>
        <v>0</v>
      </c>
      <c r="C89" s="105"/>
      <c r="D89" s="16" t="str">
        <f>DQE!D74</f>
        <v>e) 106,6/125 mm</v>
      </c>
      <c r="E89" s="13" t="str">
        <f>DQE!E74</f>
        <v>ml</v>
      </c>
      <c r="F89" s="124">
        <f>DQE!F74</f>
        <v>0</v>
      </c>
    </row>
    <row r="90" spans="2:6" ht="18" hidden="1" customHeight="1" x14ac:dyDescent="0.25">
      <c r="B90" s="57">
        <f>DQE!B75</f>
        <v>0</v>
      </c>
      <c r="C90" s="105"/>
      <c r="D90" s="16" t="str">
        <f>DQE!D75</f>
        <v>f) 121,4/140 mm</v>
      </c>
      <c r="E90" s="13" t="str">
        <f>DQE!E75</f>
        <v>ml</v>
      </c>
      <c r="F90" s="124">
        <f>DQE!F75</f>
        <v>0</v>
      </c>
    </row>
    <row r="91" spans="2:6" ht="18" hidden="1" customHeight="1" x14ac:dyDescent="0.25">
      <c r="B91" s="57">
        <f>DQE!B76</f>
        <v>0</v>
      </c>
      <c r="C91" s="105"/>
      <c r="D91" s="16" t="str">
        <f>DQE!D76</f>
        <v>i) 141/160 mm</v>
      </c>
      <c r="E91" s="13" t="str">
        <f>DQE!E76</f>
        <v>ml</v>
      </c>
      <c r="F91" s="124">
        <f>DQE!F76</f>
        <v>0</v>
      </c>
    </row>
    <row r="92" spans="2:6" ht="18" hidden="1" customHeight="1" x14ac:dyDescent="0.25">
      <c r="B92" s="57">
        <f>DQE!B77</f>
        <v>0</v>
      </c>
      <c r="C92" s="105"/>
      <c r="D92" s="16" t="str">
        <f>DQE!D77</f>
        <v>j) 176,2/200 mm</v>
      </c>
      <c r="E92" s="13" t="str">
        <f>DQE!E77</f>
        <v>ml</v>
      </c>
      <c r="F92" s="124">
        <f>DQE!F77</f>
        <v>0</v>
      </c>
    </row>
    <row r="93" spans="2:6" ht="27.75" customHeight="1" x14ac:dyDescent="0.25">
      <c r="B93" s="58">
        <f>DQE!B78</f>
        <v>1</v>
      </c>
      <c r="C93" s="107"/>
      <c r="D93" s="93" t="str">
        <f>DQE!D78</f>
        <v>Fourniture et pose en tranchée ouverte de pièces pour canalisations - PEHD</v>
      </c>
      <c r="E93" s="89"/>
      <c r="F93" s="125"/>
    </row>
    <row r="94" spans="2:6" ht="49.5" x14ac:dyDescent="0.25">
      <c r="B94" s="57">
        <f>B93</f>
        <v>1</v>
      </c>
      <c r="C94" s="105"/>
      <c r="D94" s="96" t="s">
        <v>348</v>
      </c>
      <c r="E94" s="72"/>
      <c r="F94" s="122"/>
    </row>
    <row r="95" spans="2:6" ht="27.75" customHeight="1" x14ac:dyDescent="0.25">
      <c r="B95" s="58">
        <f>DQE!B79</f>
        <v>1</v>
      </c>
      <c r="C95" s="102" t="str">
        <f>DQE!C79</f>
        <v>2-04</v>
      </c>
      <c r="D95" s="27" t="str">
        <f>DQE!D79</f>
        <v>Fourniture et pose de Té PEHD 100 - PN 16 bars électrosoudables - Diamètre ext</v>
      </c>
      <c r="E95" s="13"/>
      <c r="F95" s="122"/>
    </row>
    <row r="96" spans="2:6" ht="18" hidden="1" customHeight="1" x14ac:dyDescent="0.25">
      <c r="B96" s="57">
        <f>DQE!B80</f>
        <v>0</v>
      </c>
      <c r="C96" s="105"/>
      <c r="D96" s="16" t="str">
        <f>DQE!D80</f>
        <v>a) 40 mm</v>
      </c>
      <c r="E96" s="13" t="str">
        <f>DQE!E80</f>
        <v>u</v>
      </c>
      <c r="F96" s="124">
        <f>DQE!F80</f>
        <v>0</v>
      </c>
    </row>
    <row r="97" spans="2:6" ht="18" hidden="1" customHeight="1" x14ac:dyDescent="0.25">
      <c r="B97" s="57">
        <f>DQE!B81</f>
        <v>0</v>
      </c>
      <c r="C97" s="105"/>
      <c r="D97" s="16" t="str">
        <f>DQE!D81</f>
        <v>b) 50 mm</v>
      </c>
      <c r="E97" s="13" t="str">
        <f>DQE!E81</f>
        <v>u</v>
      </c>
      <c r="F97" s="124">
        <f>DQE!F81</f>
        <v>0</v>
      </c>
    </row>
    <row r="98" spans="2:6" ht="18" hidden="1" customHeight="1" x14ac:dyDescent="0.25">
      <c r="B98" s="57">
        <f>DQE!B82</f>
        <v>0</v>
      </c>
      <c r="C98" s="105"/>
      <c r="D98" s="16" t="str">
        <f>DQE!D82</f>
        <v>c) 63 mm</v>
      </c>
      <c r="E98" s="13" t="str">
        <f>DQE!E82</f>
        <v>u</v>
      </c>
      <c r="F98" s="124">
        <f>DQE!F82</f>
        <v>0</v>
      </c>
    </row>
    <row r="99" spans="2:6" ht="18" hidden="1" customHeight="1" x14ac:dyDescent="0.25">
      <c r="B99" s="57">
        <f>DQE!B83</f>
        <v>0</v>
      </c>
      <c r="C99" s="105"/>
      <c r="D99" s="16" t="str">
        <f>DQE!D83</f>
        <v>d) 75 mm</v>
      </c>
      <c r="E99" s="13" t="str">
        <f>DQE!E83</f>
        <v>u</v>
      </c>
      <c r="F99" s="124">
        <f>DQE!F83</f>
        <v>0</v>
      </c>
    </row>
    <row r="100" spans="2:6" ht="18" hidden="1" customHeight="1" x14ac:dyDescent="0.25">
      <c r="B100" s="57">
        <f>DQE!B84</f>
        <v>0</v>
      </c>
      <c r="C100" s="105"/>
      <c r="D100" s="16" t="str">
        <f>DQE!D84</f>
        <v>e) 90 mm</v>
      </c>
      <c r="E100" s="13" t="str">
        <f>DQE!E84</f>
        <v>u</v>
      </c>
      <c r="F100" s="124">
        <f>DQE!F84</f>
        <v>0</v>
      </c>
    </row>
    <row r="101" spans="2:6" ht="18" customHeight="1" x14ac:dyDescent="0.25">
      <c r="B101" s="57">
        <f>DQE!B85</f>
        <v>1</v>
      </c>
      <c r="C101" s="105"/>
      <c r="D101" s="16" t="str">
        <f>DQE!D85</f>
        <v>f) 110 mm</v>
      </c>
      <c r="E101" s="13" t="str">
        <f>DQE!E85</f>
        <v>u</v>
      </c>
      <c r="F101" s="124">
        <f>DQE!F85</f>
        <v>0</v>
      </c>
    </row>
    <row r="102" spans="2:6" ht="18" customHeight="1" x14ac:dyDescent="0.25">
      <c r="B102" s="57">
        <f>DQE!B86</f>
        <v>1</v>
      </c>
      <c r="C102" s="105"/>
      <c r="D102" s="16" t="str">
        <f>DQE!D86</f>
        <v>g) 125 mm</v>
      </c>
      <c r="E102" s="13" t="str">
        <f>DQE!E86</f>
        <v>u</v>
      </c>
      <c r="F102" s="124">
        <f>DQE!F86</f>
        <v>0</v>
      </c>
    </row>
    <row r="103" spans="2:6" ht="18" hidden="1" customHeight="1" x14ac:dyDescent="0.25">
      <c r="B103" s="57">
        <f>DQE!B87</f>
        <v>0</v>
      </c>
      <c r="C103" s="105"/>
      <c r="D103" s="16" t="str">
        <f>DQE!D87</f>
        <v>h) 140 mm</v>
      </c>
      <c r="E103" s="13" t="str">
        <f>DQE!E87</f>
        <v>u</v>
      </c>
      <c r="F103" s="124">
        <f>DQE!F87</f>
        <v>0</v>
      </c>
    </row>
    <row r="104" spans="2:6" ht="18" hidden="1" customHeight="1" x14ac:dyDescent="0.25">
      <c r="B104" s="57">
        <f>DQE!B88</f>
        <v>0</v>
      </c>
      <c r="C104" s="105"/>
      <c r="D104" s="16" t="str">
        <f>DQE!D88</f>
        <v>i) 160 mm</v>
      </c>
      <c r="E104" s="13" t="str">
        <f>DQE!E88</f>
        <v>u</v>
      </c>
      <c r="F104" s="124">
        <f>DQE!F88</f>
        <v>0</v>
      </c>
    </row>
    <row r="105" spans="2:6" ht="18" hidden="1" customHeight="1" x14ac:dyDescent="0.25">
      <c r="B105" s="57">
        <f>DQE!B89</f>
        <v>0</v>
      </c>
      <c r="C105" s="105"/>
      <c r="D105" s="16" t="str">
        <f>DQE!D89</f>
        <v>j) 180 mm</v>
      </c>
      <c r="E105" s="13" t="str">
        <f>DQE!E89</f>
        <v>u</v>
      </c>
      <c r="F105" s="124">
        <f>DQE!F89</f>
        <v>0</v>
      </c>
    </row>
    <row r="106" spans="2:6" ht="18" hidden="1" customHeight="1" x14ac:dyDescent="0.25">
      <c r="B106" s="57">
        <f>DQE!B90</f>
        <v>0</v>
      </c>
      <c r="C106" s="105"/>
      <c r="D106" s="16" t="str">
        <f>DQE!D90</f>
        <v>k) 200 mm</v>
      </c>
      <c r="E106" s="13" t="str">
        <f>DQE!E90</f>
        <v>u</v>
      </c>
      <c r="F106" s="124">
        <f>DQE!F90</f>
        <v>0</v>
      </c>
    </row>
    <row r="107" spans="2:6" ht="27.75" customHeight="1" x14ac:dyDescent="0.25">
      <c r="B107" s="58">
        <f>DQE!B91</f>
        <v>1</v>
      </c>
      <c r="C107" s="105" t="str">
        <f>DQE!C91</f>
        <v>2-05</v>
      </c>
      <c r="D107" s="27" t="str">
        <f>DQE!D91</f>
        <v>Fourniture et pose de Cône ou Coude PEHD 100 - PN 16 bars électrosoudables - Diamètre ext</v>
      </c>
      <c r="E107" s="13"/>
      <c r="F107" s="122"/>
    </row>
    <row r="108" spans="2:6" ht="18" hidden="1" customHeight="1" x14ac:dyDescent="0.25">
      <c r="B108" s="57">
        <f>DQE!B92</f>
        <v>0</v>
      </c>
      <c r="C108" s="105"/>
      <c r="D108" s="16" t="str">
        <f>DQE!D92</f>
        <v>a) 40 mm</v>
      </c>
      <c r="E108" s="13" t="str">
        <f>DQE!E92</f>
        <v>u</v>
      </c>
      <c r="F108" s="124">
        <f>DQE!F92</f>
        <v>0</v>
      </c>
    </row>
    <row r="109" spans="2:6" ht="18" customHeight="1" x14ac:dyDescent="0.25">
      <c r="B109" s="57">
        <f>DQE!B93</f>
        <v>1</v>
      </c>
      <c r="C109" s="105"/>
      <c r="D109" s="16" t="str">
        <f>DQE!D93</f>
        <v>b) 50 mm</v>
      </c>
      <c r="E109" s="13" t="str">
        <f>DQE!E93</f>
        <v>u</v>
      </c>
      <c r="F109" s="124">
        <f>DQE!F93</f>
        <v>0</v>
      </c>
    </row>
    <row r="110" spans="2:6" ht="18" hidden="1" customHeight="1" x14ac:dyDescent="0.25">
      <c r="B110" s="57">
        <f>DQE!B94</f>
        <v>0</v>
      </c>
      <c r="C110" s="105"/>
      <c r="D110" s="16" t="str">
        <f>DQE!D94</f>
        <v>c) 63 mm</v>
      </c>
      <c r="E110" s="13" t="str">
        <f>DQE!E94</f>
        <v>u</v>
      </c>
      <c r="F110" s="124">
        <f>DQE!F94</f>
        <v>0</v>
      </c>
    </row>
    <row r="111" spans="2:6" ht="18" hidden="1" customHeight="1" x14ac:dyDescent="0.25">
      <c r="B111" s="57">
        <f>DQE!B95</f>
        <v>0</v>
      </c>
      <c r="C111" s="105"/>
      <c r="D111" s="16" t="str">
        <f>DQE!D95</f>
        <v>d) 75 mm</v>
      </c>
      <c r="E111" s="13" t="str">
        <f>DQE!E95</f>
        <v>u</v>
      </c>
      <c r="F111" s="124">
        <f>DQE!F95</f>
        <v>0</v>
      </c>
    </row>
    <row r="112" spans="2:6" ht="18" customHeight="1" x14ac:dyDescent="0.25">
      <c r="B112" s="57">
        <f>DQE!B96</f>
        <v>1</v>
      </c>
      <c r="C112" s="105"/>
      <c r="D112" s="16" t="str">
        <f>DQE!D96</f>
        <v>e) 90 mm</v>
      </c>
      <c r="E112" s="13" t="str">
        <f>DQE!E96</f>
        <v>u</v>
      </c>
      <c r="F112" s="124">
        <f>DQE!F96</f>
        <v>0</v>
      </c>
    </row>
    <row r="113" spans="2:6" ht="18" customHeight="1" x14ac:dyDescent="0.25">
      <c r="B113" s="57">
        <f>DQE!B97</f>
        <v>1</v>
      </c>
      <c r="C113" s="105"/>
      <c r="D113" s="16" t="str">
        <f>DQE!D97</f>
        <v>f) 110 mm</v>
      </c>
      <c r="E113" s="13" t="str">
        <f>DQE!E97</f>
        <v>u</v>
      </c>
      <c r="F113" s="124">
        <f>DQE!F97</f>
        <v>0</v>
      </c>
    </row>
    <row r="114" spans="2:6" ht="18" customHeight="1" x14ac:dyDescent="0.25">
      <c r="B114" s="57">
        <f>DQE!B98</f>
        <v>1</v>
      </c>
      <c r="C114" s="105"/>
      <c r="D114" s="16" t="str">
        <f>DQE!D98</f>
        <v>g) 125 mm</v>
      </c>
      <c r="E114" s="13" t="str">
        <f>DQE!E98</f>
        <v>u</v>
      </c>
      <c r="F114" s="124">
        <f>DQE!F98</f>
        <v>0</v>
      </c>
    </row>
    <row r="115" spans="2:6" ht="18" hidden="1" customHeight="1" x14ac:dyDescent="0.25">
      <c r="B115" s="57">
        <f>DQE!B99</f>
        <v>0</v>
      </c>
      <c r="C115" s="105"/>
      <c r="D115" s="16" t="str">
        <f>DQE!D99</f>
        <v>h) 140 mm</v>
      </c>
      <c r="E115" s="13" t="str">
        <f>DQE!E99</f>
        <v>u</v>
      </c>
      <c r="F115" s="124">
        <f>DQE!F99</f>
        <v>0</v>
      </c>
    </row>
    <row r="116" spans="2:6" ht="18" customHeight="1" x14ac:dyDescent="0.25">
      <c r="B116" s="57">
        <f>DQE!B100</f>
        <v>1</v>
      </c>
      <c r="C116" s="105"/>
      <c r="D116" s="16" t="str">
        <f>DQE!D100</f>
        <v>i) 160 mm</v>
      </c>
      <c r="E116" s="13" t="str">
        <f>DQE!E100</f>
        <v>u</v>
      </c>
      <c r="F116" s="124">
        <f>DQE!F100</f>
        <v>0</v>
      </c>
    </row>
    <row r="117" spans="2:6" ht="18" hidden="1" customHeight="1" x14ac:dyDescent="0.25">
      <c r="B117" s="57">
        <f>DQE!B101</f>
        <v>0</v>
      </c>
      <c r="C117" s="105"/>
      <c r="D117" s="16" t="str">
        <f>DQE!D101</f>
        <v>j) 180 mm</v>
      </c>
      <c r="E117" s="13" t="str">
        <f>DQE!E101</f>
        <v>u</v>
      </c>
      <c r="F117" s="124">
        <f>DQE!F101</f>
        <v>0</v>
      </c>
    </row>
    <row r="118" spans="2:6" ht="18" hidden="1" customHeight="1" x14ac:dyDescent="0.25">
      <c r="B118" s="57">
        <f>DQE!B102</f>
        <v>0</v>
      </c>
      <c r="C118" s="105"/>
      <c r="D118" s="16" t="str">
        <f>DQE!D102</f>
        <v>k) 200 mm</v>
      </c>
      <c r="E118" s="13" t="str">
        <f>DQE!E102</f>
        <v>u</v>
      </c>
      <c r="F118" s="124">
        <f>DQE!F102</f>
        <v>0</v>
      </c>
    </row>
    <row r="119" spans="2:6" ht="30.75" hidden="1" customHeight="1" x14ac:dyDescent="0.25">
      <c r="B119" s="58">
        <f>DQE!B103</f>
        <v>0</v>
      </c>
      <c r="C119" s="105" t="str">
        <f>DQE!C103</f>
        <v>x</v>
      </c>
      <c r="D119" s="27" t="str">
        <f>DQE!D103</f>
        <v>Fourniture et pose d'un collet bride PEHD 100 - PN 16 bars électrosoudable (raccord bride, tuyau, compris manchon) - Diamètre ext</v>
      </c>
      <c r="E119" s="13"/>
      <c r="F119" s="122"/>
    </row>
    <row r="120" spans="2:6" ht="18" hidden="1" customHeight="1" x14ac:dyDescent="0.25">
      <c r="B120" s="57">
        <f>DQE!B104</f>
        <v>0</v>
      </c>
      <c r="C120" s="105"/>
      <c r="D120" s="16" t="str">
        <f>DQE!D104</f>
        <v>a) 40 mm</v>
      </c>
      <c r="E120" s="13" t="str">
        <f>DQE!E104</f>
        <v>u</v>
      </c>
      <c r="F120" s="124">
        <f>DQE!F104</f>
        <v>0</v>
      </c>
    </row>
    <row r="121" spans="2:6" ht="18" hidden="1" customHeight="1" x14ac:dyDescent="0.25">
      <c r="B121" s="57">
        <f>DQE!B105</f>
        <v>0</v>
      </c>
      <c r="C121" s="105"/>
      <c r="D121" s="16" t="str">
        <f>DQE!D105</f>
        <v>b) 50 mm</v>
      </c>
      <c r="E121" s="13" t="str">
        <f>DQE!E105</f>
        <v>u</v>
      </c>
      <c r="F121" s="124">
        <f>DQE!F105</f>
        <v>0</v>
      </c>
    </row>
    <row r="122" spans="2:6" ht="18" hidden="1" customHeight="1" x14ac:dyDescent="0.25">
      <c r="B122" s="57">
        <f>DQE!B106</f>
        <v>0</v>
      </c>
      <c r="C122" s="105"/>
      <c r="D122" s="16" t="str">
        <f>DQE!D106</f>
        <v>c) 63 mm</v>
      </c>
      <c r="E122" s="13" t="str">
        <f>DQE!E106</f>
        <v>u</v>
      </c>
      <c r="F122" s="124">
        <f>DQE!F106</f>
        <v>0</v>
      </c>
    </row>
    <row r="123" spans="2:6" ht="18" hidden="1" customHeight="1" x14ac:dyDescent="0.25">
      <c r="B123" s="57">
        <f>DQE!B107</f>
        <v>0</v>
      </c>
      <c r="C123" s="105"/>
      <c r="D123" s="16" t="str">
        <f>DQE!D107</f>
        <v>d) 75 mm</v>
      </c>
      <c r="E123" s="13" t="str">
        <f>DQE!E107</f>
        <v>u</v>
      </c>
      <c r="F123" s="124">
        <f>DQE!F107</f>
        <v>0</v>
      </c>
    </row>
    <row r="124" spans="2:6" ht="18" hidden="1" customHeight="1" x14ac:dyDescent="0.25">
      <c r="B124" s="57">
        <f>DQE!B108</f>
        <v>0</v>
      </c>
      <c r="C124" s="105"/>
      <c r="D124" s="16" t="str">
        <f>DQE!D108</f>
        <v>e) 90 mm</v>
      </c>
      <c r="E124" s="13" t="str">
        <f>DQE!E108</f>
        <v>u</v>
      </c>
      <c r="F124" s="124">
        <f>DQE!F108</f>
        <v>0</v>
      </c>
    </row>
    <row r="125" spans="2:6" ht="18" hidden="1" customHeight="1" x14ac:dyDescent="0.25">
      <c r="B125" s="57">
        <f>DQE!B109</f>
        <v>0</v>
      </c>
      <c r="C125" s="105"/>
      <c r="D125" s="16" t="str">
        <f>DQE!D109</f>
        <v>f) 110 mm</v>
      </c>
      <c r="E125" s="13" t="str">
        <f>DQE!E109</f>
        <v>u</v>
      </c>
      <c r="F125" s="124">
        <f>DQE!F109</f>
        <v>0</v>
      </c>
    </row>
    <row r="126" spans="2:6" ht="18" hidden="1" customHeight="1" x14ac:dyDescent="0.25">
      <c r="B126" s="57">
        <f>DQE!B110</f>
        <v>0</v>
      </c>
      <c r="C126" s="105"/>
      <c r="D126" s="16" t="str">
        <f>DQE!D110</f>
        <v>g) 125 mm</v>
      </c>
      <c r="E126" s="13" t="str">
        <f>DQE!E110</f>
        <v>u</v>
      </c>
      <c r="F126" s="124">
        <f>DQE!F110</f>
        <v>0</v>
      </c>
    </row>
    <row r="127" spans="2:6" ht="18" hidden="1" customHeight="1" x14ac:dyDescent="0.25">
      <c r="B127" s="57">
        <f>DQE!B111</f>
        <v>0</v>
      </c>
      <c r="C127" s="105"/>
      <c r="D127" s="16" t="str">
        <f>DQE!D111</f>
        <v>h) 140 mm</v>
      </c>
      <c r="E127" s="13" t="str">
        <f>DQE!E111</f>
        <v>u</v>
      </c>
      <c r="F127" s="124">
        <f>DQE!F111</f>
        <v>0</v>
      </c>
    </row>
    <row r="128" spans="2:6" ht="18" hidden="1" customHeight="1" x14ac:dyDescent="0.25">
      <c r="B128" s="57">
        <f>DQE!B112</f>
        <v>0</v>
      </c>
      <c r="C128" s="105"/>
      <c r="D128" s="16" t="str">
        <f>DQE!D112</f>
        <v>i) 160 mm</v>
      </c>
      <c r="E128" s="13" t="str">
        <f>DQE!E112</f>
        <v>u</v>
      </c>
      <c r="F128" s="124">
        <f>DQE!F112</f>
        <v>0</v>
      </c>
    </row>
    <row r="129" spans="2:6" ht="18" hidden="1" customHeight="1" x14ac:dyDescent="0.25">
      <c r="B129" s="57">
        <f>DQE!B113</f>
        <v>0</v>
      </c>
      <c r="C129" s="105"/>
      <c r="D129" s="16" t="str">
        <f>DQE!D113</f>
        <v>j) 180 mm</v>
      </c>
      <c r="E129" s="13" t="str">
        <f>DQE!E113</f>
        <v>u</v>
      </c>
      <c r="F129" s="124">
        <f>DQE!F113</f>
        <v>0</v>
      </c>
    </row>
    <row r="130" spans="2:6" ht="18" hidden="1" customHeight="1" x14ac:dyDescent="0.25">
      <c r="B130" s="57">
        <f>DQE!B114</f>
        <v>0</v>
      </c>
      <c r="C130" s="105"/>
      <c r="D130" s="16" t="str">
        <f>DQE!D114</f>
        <v>k) 200 mm</v>
      </c>
      <c r="E130" s="13" t="str">
        <f>DQE!E114</f>
        <v>u</v>
      </c>
      <c r="F130" s="124">
        <f>DQE!F114</f>
        <v>0</v>
      </c>
    </row>
    <row r="131" spans="2:6" ht="46.5" customHeight="1" x14ac:dyDescent="0.25">
      <c r="B131" s="58">
        <f>DQE!B115</f>
        <v>1</v>
      </c>
      <c r="C131" s="105" t="str">
        <f>DQE!C115</f>
        <v>2-06</v>
      </c>
      <c r="D131" s="27" t="str">
        <f>DQE!D115</f>
        <v>Fourniture et pose d'un manchon de transition PEHD 100 - PN 16 bars électrosoudable autobuté et multi-matériaux - Diamètre ext PEHD/tolérance de raccordement sur existant</v>
      </c>
      <c r="E131" s="13"/>
      <c r="F131" s="122"/>
    </row>
    <row r="132" spans="2:6" ht="18" customHeight="1" x14ac:dyDescent="0.25">
      <c r="B132" s="57">
        <f>DQE!B116</f>
        <v>1</v>
      </c>
      <c r="C132" s="105"/>
      <c r="D132" s="16" t="str">
        <f>DQE!D116</f>
        <v>a) 63/48-71 mm</v>
      </c>
      <c r="E132" s="13" t="str">
        <f>DQE!E116</f>
        <v>u</v>
      </c>
      <c r="F132" s="124">
        <f>DQE!F116</f>
        <v>0</v>
      </c>
    </row>
    <row r="133" spans="2:6" ht="18" hidden="1" customHeight="1" x14ac:dyDescent="0.25">
      <c r="B133" s="57">
        <f>DQE!B117</f>
        <v>0</v>
      </c>
      <c r="C133" s="105"/>
      <c r="D133" s="16" t="str">
        <f>DQE!D117</f>
        <v>b) 75/69-91 mm</v>
      </c>
      <c r="E133" s="13" t="str">
        <f>DQE!E117</f>
        <v>u</v>
      </c>
      <c r="F133" s="124">
        <f>DQE!F117</f>
        <v>0</v>
      </c>
    </row>
    <row r="134" spans="2:6" ht="18" customHeight="1" x14ac:dyDescent="0.25">
      <c r="B134" s="57">
        <f>DQE!B118</f>
        <v>1</v>
      </c>
      <c r="C134" s="105"/>
      <c r="D134" s="16" t="str">
        <f>DQE!D118</f>
        <v>c) 90/82-106 mm</v>
      </c>
      <c r="E134" s="13" t="str">
        <f>DQE!E118</f>
        <v>u</v>
      </c>
      <c r="F134" s="124">
        <f>DQE!F118</f>
        <v>0</v>
      </c>
    </row>
    <row r="135" spans="2:6" ht="18" hidden="1" customHeight="1" x14ac:dyDescent="0.25">
      <c r="B135" s="57">
        <f>DQE!B119</f>
        <v>0</v>
      </c>
      <c r="C135" s="105"/>
      <c r="D135" s="16" t="str">
        <f>DQE!D119</f>
        <v>d) 110/82-106 mm</v>
      </c>
      <c r="E135" s="13" t="str">
        <f>DQE!E119</f>
        <v>u</v>
      </c>
      <c r="F135" s="124">
        <f>DQE!F119</f>
        <v>0</v>
      </c>
    </row>
    <row r="136" spans="2:6" ht="18" hidden="1" customHeight="1" x14ac:dyDescent="0.25">
      <c r="B136" s="57">
        <f>DQE!B120</f>
        <v>0</v>
      </c>
      <c r="C136" s="105"/>
      <c r="D136" s="16" t="str">
        <f>DQE!D120</f>
        <v>e) 110/104-133 mm</v>
      </c>
      <c r="E136" s="13" t="str">
        <f>DQE!E120</f>
        <v>u</v>
      </c>
      <c r="F136" s="124">
        <f>DQE!F120</f>
        <v>0</v>
      </c>
    </row>
    <row r="137" spans="2:6" ht="18" hidden="1" customHeight="1" x14ac:dyDescent="0.25">
      <c r="B137" s="57">
        <f>DQE!B121</f>
        <v>0</v>
      </c>
      <c r="C137" s="105"/>
      <c r="D137" s="16" t="str">
        <f>DQE!D121</f>
        <v>f) 160/132-159 mm</v>
      </c>
      <c r="E137" s="13" t="str">
        <f>DQE!E121</f>
        <v>u</v>
      </c>
      <c r="F137" s="124">
        <f>DQE!F121</f>
        <v>0</v>
      </c>
    </row>
    <row r="138" spans="2:6" ht="18" hidden="1" customHeight="1" x14ac:dyDescent="0.25">
      <c r="B138" s="57">
        <f>DQE!B122</f>
        <v>0</v>
      </c>
      <c r="C138" s="105"/>
      <c r="D138" s="16" t="str">
        <f>DQE!D122</f>
        <v>g) 160/159-188 mm</v>
      </c>
      <c r="E138" s="13" t="str">
        <f>DQE!E122</f>
        <v>u</v>
      </c>
      <c r="F138" s="124">
        <f>DQE!F122</f>
        <v>0</v>
      </c>
    </row>
    <row r="139" spans="2:6" ht="18" hidden="1" customHeight="1" x14ac:dyDescent="0.25">
      <c r="B139" s="57">
        <f>DQE!B123</f>
        <v>0</v>
      </c>
      <c r="C139" s="105"/>
      <c r="D139" s="16" t="str">
        <f>DQE!D123</f>
        <v>h) 200/193-227 mm</v>
      </c>
      <c r="E139" s="13" t="str">
        <f>DQE!E123</f>
        <v>u</v>
      </c>
      <c r="F139" s="124">
        <f>DQE!F123</f>
        <v>0</v>
      </c>
    </row>
    <row r="140" spans="2:6" ht="18" hidden="1" customHeight="1" x14ac:dyDescent="0.25">
      <c r="B140" s="57">
        <f>DQE!B124</f>
        <v>0</v>
      </c>
      <c r="C140" s="105"/>
      <c r="D140" s="16" t="str">
        <f>DQE!D124</f>
        <v>i) 250/224-257 mm</v>
      </c>
      <c r="E140" s="13" t="str">
        <f>DQE!E124</f>
        <v>u</v>
      </c>
      <c r="F140" s="124">
        <f>DQE!F124</f>
        <v>0</v>
      </c>
    </row>
    <row r="141" spans="2:6" ht="18" hidden="1" customHeight="1" x14ac:dyDescent="0.25">
      <c r="B141" s="57">
        <f>DQE!B125</f>
        <v>0</v>
      </c>
      <c r="C141" s="105"/>
      <c r="D141" s="16" t="str">
        <f>DQE!D125</f>
        <v>j) 250/266-301 mm</v>
      </c>
      <c r="E141" s="13" t="str">
        <f>DQE!E125</f>
        <v>u</v>
      </c>
      <c r="F141" s="124">
        <f>DQE!F125</f>
        <v>0</v>
      </c>
    </row>
    <row r="142" spans="2:6" ht="27.75" hidden="1" customHeight="1" x14ac:dyDescent="0.25">
      <c r="B142" s="58">
        <f>DQE!B126</f>
        <v>0</v>
      </c>
      <c r="C142" s="107"/>
      <c r="D142" s="93" t="str">
        <f>DQE!D126</f>
        <v>Fourniture et pose en tranchée ouverte de pièces VERROUILLEE pour canalisations - FONTE</v>
      </c>
      <c r="E142" s="89"/>
      <c r="F142" s="125"/>
    </row>
    <row r="143" spans="2:6" ht="49.5" hidden="1" x14ac:dyDescent="0.25">
      <c r="B143" s="57">
        <f>B142</f>
        <v>0</v>
      </c>
      <c r="C143" s="105"/>
      <c r="D143" s="96" t="s">
        <v>347</v>
      </c>
      <c r="E143" s="72"/>
      <c r="F143" s="122"/>
    </row>
    <row r="144" spans="2:6" ht="27.75" hidden="1" customHeight="1" x14ac:dyDescent="0.25">
      <c r="B144" s="58">
        <f>DQE!B127</f>
        <v>0</v>
      </c>
      <c r="C144" s="105" t="str">
        <f>DQE!C127</f>
        <v>x</v>
      </c>
      <c r="D144" s="27" t="str">
        <f>DQE!D127</f>
        <v>Fourniture et pose de Té en Fonte à bride ou emboitement y compris joint - Diamètre int</v>
      </c>
      <c r="E144" s="13"/>
      <c r="F144" s="122"/>
    </row>
    <row r="145" spans="2:6" ht="18" hidden="1" customHeight="1" x14ac:dyDescent="0.25">
      <c r="B145" s="57">
        <f>DQE!B128</f>
        <v>0</v>
      </c>
      <c r="C145" s="105"/>
      <c r="D145" s="16" t="str">
        <f>DQE!D128</f>
        <v>a) 60 mm</v>
      </c>
      <c r="E145" s="13" t="str">
        <f>DQE!E128</f>
        <v>u</v>
      </c>
      <c r="F145" s="124">
        <f>DQE!F128</f>
        <v>0</v>
      </c>
    </row>
    <row r="146" spans="2:6" ht="18" hidden="1" customHeight="1" x14ac:dyDescent="0.25">
      <c r="B146" s="57">
        <f>DQE!B129</f>
        <v>0</v>
      </c>
      <c r="C146" s="105"/>
      <c r="D146" s="16" t="str">
        <f>DQE!D129</f>
        <v>b) 80 mm</v>
      </c>
      <c r="E146" s="13" t="str">
        <f>DQE!E129</f>
        <v>u</v>
      </c>
      <c r="F146" s="124">
        <f>DQE!F129</f>
        <v>0</v>
      </c>
    </row>
    <row r="147" spans="2:6" ht="18" hidden="1" customHeight="1" x14ac:dyDescent="0.25">
      <c r="B147" s="57">
        <f>DQE!B130</f>
        <v>0</v>
      </c>
      <c r="C147" s="105"/>
      <c r="D147" s="16" t="str">
        <f>DQE!D130</f>
        <v>c) 100 mm</v>
      </c>
      <c r="E147" s="13" t="str">
        <f>DQE!E130</f>
        <v>u</v>
      </c>
      <c r="F147" s="124">
        <f>DQE!F130</f>
        <v>0</v>
      </c>
    </row>
    <row r="148" spans="2:6" ht="18" hidden="1" customHeight="1" x14ac:dyDescent="0.25">
      <c r="B148" s="57">
        <f>DQE!B131</f>
        <v>0</v>
      </c>
      <c r="C148" s="105"/>
      <c r="D148" s="16" t="str">
        <f>DQE!D131</f>
        <v>d) 125 mm</v>
      </c>
      <c r="E148" s="13" t="str">
        <f>DQE!E131</f>
        <v>u</v>
      </c>
      <c r="F148" s="124">
        <f>DQE!F131</f>
        <v>0</v>
      </c>
    </row>
    <row r="149" spans="2:6" ht="18" hidden="1" customHeight="1" x14ac:dyDescent="0.25">
      <c r="B149" s="57">
        <f>DQE!B132</f>
        <v>0</v>
      </c>
      <c r="C149" s="105"/>
      <c r="D149" s="16" t="str">
        <f>DQE!D132</f>
        <v>e) 150 mm</v>
      </c>
      <c r="E149" s="13" t="str">
        <f>DQE!E132</f>
        <v>u</v>
      </c>
      <c r="F149" s="124">
        <f>DQE!F132</f>
        <v>0</v>
      </c>
    </row>
    <row r="150" spans="2:6" ht="18" hidden="1" customHeight="1" x14ac:dyDescent="0.25">
      <c r="B150" s="57">
        <f>DQE!B133</f>
        <v>0</v>
      </c>
      <c r="C150" s="105"/>
      <c r="D150" s="16" t="str">
        <f>DQE!D133</f>
        <v>f) 200 mm</v>
      </c>
      <c r="E150" s="13" t="str">
        <f>DQE!E133</f>
        <v>u</v>
      </c>
      <c r="F150" s="124">
        <f>DQE!F133</f>
        <v>0</v>
      </c>
    </row>
    <row r="151" spans="2:6" ht="18" hidden="1" customHeight="1" x14ac:dyDescent="0.25">
      <c r="B151" s="57">
        <f>DQE!B134</f>
        <v>0</v>
      </c>
      <c r="C151" s="105"/>
      <c r="D151" s="16" t="str">
        <f>DQE!D134</f>
        <v>g) 250 mm</v>
      </c>
      <c r="E151" s="13" t="str">
        <f>DQE!E134</f>
        <v>u</v>
      </c>
      <c r="F151" s="124">
        <f>DQE!F134</f>
        <v>0</v>
      </c>
    </row>
    <row r="152" spans="2:6" ht="18" hidden="1" customHeight="1" x14ac:dyDescent="0.25">
      <c r="B152" s="57">
        <f>DQE!B135</f>
        <v>0</v>
      </c>
      <c r="C152" s="105"/>
      <c r="D152" s="16" t="str">
        <f>DQE!D135</f>
        <v>h) 300 mm</v>
      </c>
      <c r="E152" s="13" t="str">
        <f>DQE!E135</f>
        <v>u</v>
      </c>
      <c r="F152" s="124">
        <f>DQE!F135</f>
        <v>0</v>
      </c>
    </row>
    <row r="153" spans="2:6" ht="18" hidden="1" customHeight="1" x14ac:dyDescent="0.25">
      <c r="B153" s="57">
        <f>DQE!B136</f>
        <v>0</v>
      </c>
      <c r="C153" s="105"/>
      <c r="D153" s="16" t="str">
        <f>DQE!D136</f>
        <v>i) 350 mm</v>
      </c>
      <c r="E153" s="13" t="str">
        <f>DQE!E136</f>
        <v>u</v>
      </c>
      <c r="F153" s="124">
        <f>DQE!F136</f>
        <v>0</v>
      </c>
    </row>
    <row r="154" spans="2:6" ht="18" hidden="1" customHeight="1" x14ac:dyDescent="0.25">
      <c r="B154" s="57">
        <f>DQE!B137</f>
        <v>0</v>
      </c>
      <c r="C154" s="105"/>
      <c r="D154" s="16" t="str">
        <f>DQE!D137</f>
        <v>j) 400 mm</v>
      </c>
      <c r="E154" s="13" t="str">
        <f>DQE!E137</f>
        <v>u</v>
      </c>
      <c r="F154" s="124">
        <f>DQE!F137</f>
        <v>0</v>
      </c>
    </row>
    <row r="155" spans="2:6" ht="18" hidden="1" customHeight="1" x14ac:dyDescent="0.25">
      <c r="B155" s="57">
        <f>DQE!B138</f>
        <v>0</v>
      </c>
      <c r="C155" s="105"/>
      <c r="D155" s="16" t="str">
        <f>DQE!D138</f>
        <v>k) 450 mm</v>
      </c>
      <c r="E155" s="13" t="str">
        <f>DQE!E138</f>
        <v>u</v>
      </c>
      <c r="F155" s="124">
        <f>DQE!F138</f>
        <v>0</v>
      </c>
    </row>
    <row r="156" spans="2:6" ht="18" hidden="1" customHeight="1" x14ac:dyDescent="0.25">
      <c r="B156" s="57">
        <f>DQE!B139</f>
        <v>0</v>
      </c>
      <c r="C156" s="105"/>
      <c r="D156" s="16" t="str">
        <f>DQE!D139</f>
        <v>l) 500 mm</v>
      </c>
      <c r="E156" s="13" t="str">
        <f>DQE!E139</f>
        <v>u</v>
      </c>
      <c r="F156" s="124">
        <f>DQE!F139</f>
        <v>0</v>
      </c>
    </row>
    <row r="157" spans="2:6" ht="27.75" hidden="1" customHeight="1" x14ac:dyDescent="0.25">
      <c r="B157" s="58">
        <f>DQE!B140</f>
        <v>0</v>
      </c>
      <c r="C157" s="105" t="str">
        <f>DQE!C140</f>
        <v>x</v>
      </c>
      <c r="D157" s="27" t="str">
        <f>DQE!D140</f>
        <v>Fourniture et pose de Cône ou Coude en Fonte à bride ou emboitement y compris joint - Diamètre int</v>
      </c>
      <c r="E157" s="13"/>
      <c r="F157" s="122"/>
    </row>
    <row r="158" spans="2:6" ht="18" hidden="1" customHeight="1" x14ac:dyDescent="0.25">
      <c r="B158" s="57">
        <f>DQE!B141</f>
        <v>0</v>
      </c>
      <c r="C158" s="105"/>
      <c r="D158" s="16" t="str">
        <f>DQE!D141</f>
        <v>a) 60 mm</v>
      </c>
      <c r="E158" s="13" t="str">
        <f>DQE!E141</f>
        <v>u</v>
      </c>
      <c r="F158" s="124">
        <f>DQE!F141</f>
        <v>0</v>
      </c>
    </row>
    <row r="159" spans="2:6" ht="18" hidden="1" customHeight="1" x14ac:dyDescent="0.25">
      <c r="B159" s="57">
        <f>DQE!B142</f>
        <v>0</v>
      </c>
      <c r="C159" s="105"/>
      <c r="D159" s="16" t="str">
        <f>DQE!D142</f>
        <v>b) 80 mm</v>
      </c>
      <c r="E159" s="13" t="str">
        <f>DQE!E142</f>
        <v>u</v>
      </c>
      <c r="F159" s="124">
        <f>DQE!F142</f>
        <v>0</v>
      </c>
    </row>
    <row r="160" spans="2:6" ht="18" hidden="1" customHeight="1" x14ac:dyDescent="0.25">
      <c r="B160" s="57">
        <f>DQE!B143</f>
        <v>0</v>
      </c>
      <c r="C160" s="105"/>
      <c r="D160" s="16" t="str">
        <f>DQE!D143</f>
        <v>c) 100 mm</v>
      </c>
      <c r="E160" s="13" t="str">
        <f>DQE!E143</f>
        <v>u</v>
      </c>
      <c r="F160" s="124">
        <f>DQE!F143</f>
        <v>0</v>
      </c>
    </row>
    <row r="161" spans="2:6" ht="18" hidden="1" customHeight="1" x14ac:dyDescent="0.25">
      <c r="B161" s="57">
        <f>DQE!B144</f>
        <v>0</v>
      </c>
      <c r="C161" s="105"/>
      <c r="D161" s="16" t="str">
        <f>DQE!D144</f>
        <v>d) 125 mm</v>
      </c>
      <c r="E161" s="13" t="str">
        <f>DQE!E144</f>
        <v>u</v>
      </c>
      <c r="F161" s="124">
        <f>DQE!F144</f>
        <v>0</v>
      </c>
    </row>
    <row r="162" spans="2:6" ht="18" hidden="1" customHeight="1" x14ac:dyDescent="0.25">
      <c r="B162" s="57">
        <f>DQE!B145</f>
        <v>0</v>
      </c>
      <c r="C162" s="105"/>
      <c r="D162" s="16" t="str">
        <f>DQE!D145</f>
        <v>e) 150 mm</v>
      </c>
      <c r="E162" s="13" t="str">
        <f>DQE!E145</f>
        <v>u</v>
      </c>
      <c r="F162" s="124">
        <f>DQE!F145</f>
        <v>0</v>
      </c>
    </row>
    <row r="163" spans="2:6" ht="18" hidden="1" customHeight="1" x14ac:dyDescent="0.25">
      <c r="B163" s="57">
        <f>DQE!B146</f>
        <v>0</v>
      </c>
      <c r="C163" s="105"/>
      <c r="D163" s="16" t="str">
        <f>DQE!D146</f>
        <v>f) 200 mm</v>
      </c>
      <c r="E163" s="13" t="str">
        <f>DQE!E146</f>
        <v>u</v>
      </c>
      <c r="F163" s="124">
        <f>DQE!F146</f>
        <v>0</v>
      </c>
    </row>
    <row r="164" spans="2:6" ht="18" hidden="1" customHeight="1" x14ac:dyDescent="0.25">
      <c r="B164" s="57">
        <f>DQE!B147</f>
        <v>0</v>
      </c>
      <c r="C164" s="105"/>
      <c r="D164" s="16" t="str">
        <f>DQE!D147</f>
        <v>g) 250 mm</v>
      </c>
      <c r="E164" s="13" t="str">
        <f>DQE!E147</f>
        <v>u</v>
      </c>
      <c r="F164" s="124">
        <f>DQE!F147</f>
        <v>0</v>
      </c>
    </row>
    <row r="165" spans="2:6" ht="18" hidden="1" customHeight="1" x14ac:dyDescent="0.25">
      <c r="B165" s="57">
        <f>DQE!B148</f>
        <v>0</v>
      </c>
      <c r="C165" s="105"/>
      <c r="D165" s="16" t="str">
        <f>DQE!D148</f>
        <v>h) 300 mm</v>
      </c>
      <c r="E165" s="13" t="str">
        <f>DQE!E148</f>
        <v>u</v>
      </c>
      <c r="F165" s="124">
        <f>DQE!F148</f>
        <v>0</v>
      </c>
    </row>
    <row r="166" spans="2:6" ht="18" hidden="1" customHeight="1" x14ac:dyDescent="0.25">
      <c r="B166" s="57">
        <f>DQE!B149</f>
        <v>0</v>
      </c>
      <c r="C166" s="105"/>
      <c r="D166" s="16" t="str">
        <f>DQE!D149</f>
        <v>i) 350 mm</v>
      </c>
      <c r="E166" s="13" t="str">
        <f>DQE!E149</f>
        <v>u</v>
      </c>
      <c r="F166" s="124">
        <f>DQE!F149</f>
        <v>0</v>
      </c>
    </row>
    <row r="167" spans="2:6" ht="18" hidden="1" customHeight="1" x14ac:dyDescent="0.25">
      <c r="B167" s="57">
        <f>DQE!B150</f>
        <v>0</v>
      </c>
      <c r="C167" s="105"/>
      <c r="D167" s="16" t="str">
        <f>DQE!D150</f>
        <v>j) 400 mm</v>
      </c>
      <c r="E167" s="13" t="str">
        <f>DQE!E150</f>
        <v>u</v>
      </c>
      <c r="F167" s="124">
        <f>DQE!F150</f>
        <v>0</v>
      </c>
    </row>
    <row r="168" spans="2:6" ht="18" hidden="1" customHeight="1" x14ac:dyDescent="0.25">
      <c r="B168" s="57">
        <f>DQE!B151</f>
        <v>0</v>
      </c>
      <c r="C168" s="105"/>
      <c r="D168" s="16" t="str">
        <f>DQE!D151</f>
        <v>k) 450 mm</v>
      </c>
      <c r="E168" s="13" t="str">
        <f>DQE!E151</f>
        <v>u</v>
      </c>
      <c r="F168" s="124">
        <f>DQE!F151</f>
        <v>0</v>
      </c>
    </row>
    <row r="169" spans="2:6" ht="18" hidden="1" customHeight="1" x14ac:dyDescent="0.25">
      <c r="B169" s="57">
        <f>DQE!B152</f>
        <v>0</v>
      </c>
      <c r="C169" s="105"/>
      <c r="D169" s="16" t="str">
        <f>DQE!D152</f>
        <v>l) 500 mm</v>
      </c>
      <c r="E169" s="13" t="str">
        <f>DQE!E152</f>
        <v>u</v>
      </c>
      <c r="F169" s="124">
        <f>DQE!F152</f>
        <v>0</v>
      </c>
    </row>
    <row r="170" spans="2:6" ht="30" hidden="1" customHeight="1" x14ac:dyDescent="0.25">
      <c r="B170" s="58">
        <f>DQE!B153</f>
        <v>0</v>
      </c>
      <c r="C170" s="105" t="str">
        <f>DQE!C153</f>
        <v>x</v>
      </c>
      <c r="D170" s="27" t="str">
        <f>DQE!D153</f>
        <v>Fourniture et pose de raccord à bride et  manchon de liaison Fonte - Diamètre int</v>
      </c>
      <c r="E170" s="13"/>
      <c r="F170" s="122"/>
    </row>
    <row r="171" spans="2:6" ht="18" hidden="1" customHeight="1" x14ac:dyDescent="0.25">
      <c r="B171" s="57">
        <f>DQE!B154</f>
        <v>0</v>
      </c>
      <c r="C171" s="105"/>
      <c r="D171" s="16" t="str">
        <f>DQE!D154</f>
        <v>a) 60 mm</v>
      </c>
      <c r="E171" s="13" t="str">
        <f>DQE!E154</f>
        <v>u</v>
      </c>
      <c r="F171" s="124">
        <f>DQE!F154</f>
        <v>0</v>
      </c>
    </row>
    <row r="172" spans="2:6" ht="18" hidden="1" customHeight="1" x14ac:dyDescent="0.25">
      <c r="B172" s="57">
        <f>DQE!B155</f>
        <v>0</v>
      </c>
      <c r="C172" s="105"/>
      <c r="D172" s="16" t="str">
        <f>DQE!D155</f>
        <v>b) 80 mm</v>
      </c>
      <c r="E172" s="13" t="str">
        <f>DQE!E155</f>
        <v>u</v>
      </c>
      <c r="F172" s="124">
        <f>DQE!F155</f>
        <v>0</v>
      </c>
    </row>
    <row r="173" spans="2:6" ht="18" hidden="1" customHeight="1" x14ac:dyDescent="0.25">
      <c r="B173" s="57">
        <f>DQE!B156</f>
        <v>0</v>
      </c>
      <c r="C173" s="105"/>
      <c r="D173" s="16" t="str">
        <f>DQE!D156</f>
        <v>c) 100 mm</v>
      </c>
      <c r="E173" s="13" t="str">
        <f>DQE!E156</f>
        <v>u</v>
      </c>
      <c r="F173" s="124">
        <f>DQE!F156</f>
        <v>0</v>
      </c>
    </row>
    <row r="174" spans="2:6" ht="18" hidden="1" customHeight="1" x14ac:dyDescent="0.25">
      <c r="B174" s="57">
        <f>DQE!B157</f>
        <v>0</v>
      </c>
      <c r="C174" s="105"/>
      <c r="D174" s="16" t="str">
        <f>DQE!D157</f>
        <v>d) 125 mm</v>
      </c>
      <c r="E174" s="13" t="str">
        <f>DQE!E157</f>
        <v>u</v>
      </c>
      <c r="F174" s="124">
        <f>DQE!F157</f>
        <v>0</v>
      </c>
    </row>
    <row r="175" spans="2:6" ht="18" hidden="1" customHeight="1" x14ac:dyDescent="0.25">
      <c r="B175" s="57">
        <f>DQE!B158</f>
        <v>0</v>
      </c>
      <c r="C175" s="105"/>
      <c r="D175" s="16" t="str">
        <f>DQE!D158</f>
        <v>e) 150 mm</v>
      </c>
      <c r="E175" s="13" t="str">
        <f>DQE!E158</f>
        <v>u</v>
      </c>
      <c r="F175" s="124">
        <f>DQE!F158</f>
        <v>0</v>
      </c>
    </row>
    <row r="176" spans="2:6" ht="18" hidden="1" customHeight="1" x14ac:dyDescent="0.25">
      <c r="B176" s="57">
        <f>DQE!B159</f>
        <v>0</v>
      </c>
      <c r="C176" s="105"/>
      <c r="D176" s="16" t="str">
        <f>DQE!D159</f>
        <v>f) 200 mm</v>
      </c>
      <c r="E176" s="13" t="str">
        <f>DQE!E159</f>
        <v>u</v>
      </c>
      <c r="F176" s="124">
        <f>DQE!F159</f>
        <v>0</v>
      </c>
    </row>
    <row r="177" spans="2:6" ht="18" hidden="1" customHeight="1" x14ac:dyDescent="0.25">
      <c r="B177" s="57">
        <f>DQE!B160</f>
        <v>0</v>
      </c>
      <c r="C177" s="105"/>
      <c r="D177" s="16" t="str">
        <f>DQE!D160</f>
        <v>g) 250 mm</v>
      </c>
      <c r="E177" s="13" t="str">
        <f>DQE!E160</f>
        <v>u</v>
      </c>
      <c r="F177" s="124">
        <f>DQE!F160</f>
        <v>0</v>
      </c>
    </row>
    <row r="178" spans="2:6" ht="18" hidden="1" customHeight="1" x14ac:dyDescent="0.25">
      <c r="B178" s="57">
        <f>DQE!B161</f>
        <v>0</v>
      </c>
      <c r="C178" s="105"/>
      <c r="D178" s="16" t="str">
        <f>DQE!D161</f>
        <v>h) 300 mm</v>
      </c>
      <c r="E178" s="13" t="str">
        <f>DQE!E161</f>
        <v>u</v>
      </c>
      <c r="F178" s="124">
        <f>DQE!F161</f>
        <v>0</v>
      </c>
    </row>
    <row r="179" spans="2:6" ht="18" hidden="1" customHeight="1" x14ac:dyDescent="0.25">
      <c r="B179" s="57">
        <f>DQE!B162</f>
        <v>0</v>
      </c>
      <c r="C179" s="105"/>
      <c r="D179" s="16" t="str">
        <f>DQE!D162</f>
        <v>i) 350 mm</v>
      </c>
      <c r="E179" s="13" t="str">
        <f>DQE!E162</f>
        <v>u</v>
      </c>
      <c r="F179" s="124">
        <f>DQE!F162</f>
        <v>0</v>
      </c>
    </row>
    <row r="180" spans="2:6" ht="18" hidden="1" customHeight="1" x14ac:dyDescent="0.25">
      <c r="B180" s="57">
        <f>DQE!B163</f>
        <v>0</v>
      </c>
      <c r="C180" s="105"/>
      <c r="D180" s="16" t="str">
        <f>DQE!D163</f>
        <v>j) 400 mm</v>
      </c>
      <c r="E180" s="13" t="str">
        <f>DQE!E163</f>
        <v>u</v>
      </c>
      <c r="F180" s="124">
        <f>DQE!F163</f>
        <v>0</v>
      </c>
    </row>
    <row r="181" spans="2:6" ht="18" hidden="1" customHeight="1" x14ac:dyDescent="0.25">
      <c r="B181" s="57">
        <f>DQE!B164</f>
        <v>0</v>
      </c>
      <c r="C181" s="105"/>
      <c r="D181" s="16" t="str">
        <f>DQE!D164</f>
        <v>k) 450 mm</v>
      </c>
      <c r="E181" s="13" t="str">
        <f>DQE!E164</f>
        <v>u</v>
      </c>
      <c r="F181" s="124">
        <f>DQE!F164</f>
        <v>0</v>
      </c>
    </row>
    <row r="182" spans="2:6" ht="18" hidden="1" customHeight="1" x14ac:dyDescent="0.25">
      <c r="B182" s="57">
        <f>DQE!B165</f>
        <v>0</v>
      </c>
      <c r="C182" s="105"/>
      <c r="D182" s="16" t="str">
        <f>DQE!D165</f>
        <v>l) 500 mm</v>
      </c>
      <c r="E182" s="13" t="str">
        <f>DQE!E165</f>
        <v>u</v>
      </c>
      <c r="F182" s="124">
        <f>DQE!F165</f>
        <v>0</v>
      </c>
    </row>
    <row r="183" spans="2:6" ht="35.1" customHeight="1" x14ac:dyDescent="0.25">
      <c r="B183" s="58">
        <f>DQE!B166</f>
        <v>1</v>
      </c>
      <c r="C183" s="106"/>
      <c r="D183" s="60" t="str">
        <f>DQE!D166</f>
        <v>Conduite principale :
Raccordement</v>
      </c>
      <c r="E183" s="61"/>
      <c r="F183" s="121"/>
    </row>
    <row r="184" spans="2:6" ht="30" customHeight="1" x14ac:dyDescent="0.25">
      <c r="B184" s="57">
        <f>DQE!B167</f>
        <v>1</v>
      </c>
      <c r="C184" s="107" t="str">
        <f>DQE!C167</f>
        <v>2-07</v>
      </c>
      <c r="D184" s="93" t="str">
        <f>DQE!D167</f>
        <v>Raccordement de conduite projetée sur conduite existante Fonte,PVC ou PEHD en ligne ou perpendiculaire</v>
      </c>
      <c r="E184" s="89"/>
      <c r="F184" s="125"/>
    </row>
    <row r="185" spans="2:6" ht="61.5" x14ac:dyDescent="0.25">
      <c r="B185" s="57">
        <f>B184</f>
        <v>1</v>
      </c>
      <c r="C185" s="105"/>
      <c r="D185" s="96" t="s">
        <v>350</v>
      </c>
      <c r="E185" s="72" t="str">
        <f>DQE!E167</f>
        <v>u</v>
      </c>
      <c r="F185" s="126">
        <f>DQE!F167</f>
        <v>0</v>
      </c>
    </row>
    <row r="186" spans="2:6" ht="30" hidden="1" customHeight="1" x14ac:dyDescent="0.25">
      <c r="B186" s="57">
        <f>DQE!B168</f>
        <v>0</v>
      </c>
      <c r="C186" s="107" t="str">
        <f>DQE!C168</f>
        <v>x</v>
      </c>
      <c r="D186" s="93" t="str">
        <f>DQE!D168</f>
        <v>Raccordement de conduite projetée sur conduite existante Amiante Ciment en ligne ou perpendiculaire</v>
      </c>
      <c r="E186" s="89"/>
      <c r="F186" s="125"/>
    </row>
    <row r="187" spans="2:6" ht="61.5" hidden="1" x14ac:dyDescent="0.25">
      <c r="B187" s="57">
        <f>B186</f>
        <v>0</v>
      </c>
      <c r="C187" s="105"/>
      <c r="D187" s="96" t="s">
        <v>351</v>
      </c>
      <c r="E187" s="72" t="str">
        <f>DQE!E168</f>
        <v>u</v>
      </c>
      <c r="F187" s="126">
        <f>DQE!F168</f>
        <v>0</v>
      </c>
    </row>
    <row r="188" spans="2:6" ht="30" hidden="1" customHeight="1" x14ac:dyDescent="0.25">
      <c r="B188" s="57">
        <f>DQE!B169</f>
        <v>0</v>
      </c>
      <c r="C188" s="107" t="str">
        <f>DQE!C169</f>
        <v>x</v>
      </c>
      <c r="D188" s="93" t="str">
        <f>DQE!D169</f>
        <v>Raccordement de conduite projetée sur puisard, borne ou poteau incendie en ligne ou perpendiculaire</v>
      </c>
      <c r="E188" s="89"/>
      <c r="F188" s="125"/>
    </row>
    <row r="189" spans="2:6" ht="76.5" hidden="1" customHeight="1" x14ac:dyDescent="0.25">
      <c r="B189" s="57">
        <f>B188</f>
        <v>0</v>
      </c>
      <c r="C189" s="105"/>
      <c r="D189" s="96" t="s">
        <v>352</v>
      </c>
      <c r="E189" s="72" t="str">
        <f>DQE!E169</f>
        <v>u</v>
      </c>
      <c r="F189" s="126">
        <f>DQE!F169</f>
        <v>0</v>
      </c>
    </row>
    <row r="190" spans="2:6" ht="30" hidden="1" customHeight="1" x14ac:dyDescent="0.25">
      <c r="B190" s="57">
        <f>DQE!B170</f>
        <v>0</v>
      </c>
      <c r="C190" s="107" t="str">
        <f>DQE!C170</f>
        <v>x</v>
      </c>
      <c r="D190" s="93" t="str">
        <f>DQE!D170</f>
        <v>Raccordement de conduite projetée sur bouche d'arrosage</v>
      </c>
      <c r="E190" s="89"/>
      <c r="F190" s="125"/>
    </row>
    <row r="191" spans="2:6" ht="61.5" hidden="1" x14ac:dyDescent="0.25">
      <c r="B191" s="57">
        <f>B190</f>
        <v>0</v>
      </c>
      <c r="C191" s="105"/>
      <c r="D191" s="96" t="s">
        <v>353</v>
      </c>
      <c r="E191" s="72" t="str">
        <f>DQE!E170</f>
        <v>u</v>
      </c>
      <c r="F191" s="126">
        <f>DQE!F170</f>
        <v>0</v>
      </c>
    </row>
    <row r="192" spans="2:6" ht="35.1" customHeight="1" x14ac:dyDescent="0.25">
      <c r="B192" s="58">
        <f>DQE!B171</f>
        <v>1</v>
      </c>
      <c r="C192" s="106"/>
      <c r="D192" s="60" t="str">
        <f>DQE!D171</f>
        <v>Conduite principale :
Robinetterie, Fontainerie et Equipement hydraulique</v>
      </c>
      <c r="E192" s="61"/>
      <c r="F192" s="139"/>
    </row>
    <row r="193" spans="2:6" ht="18" customHeight="1" x14ac:dyDescent="0.25">
      <c r="B193" s="58">
        <f>DQE!B172</f>
        <v>1</v>
      </c>
      <c r="C193" s="105"/>
      <c r="D193" s="87" t="str">
        <f>DQE!D172</f>
        <v>Robinetterie</v>
      </c>
      <c r="E193" s="13"/>
      <c r="F193" s="122"/>
    </row>
    <row r="194" spans="2:6" ht="133.5" x14ac:dyDescent="0.25">
      <c r="B194" s="57">
        <f>B193</f>
        <v>1</v>
      </c>
      <c r="C194" s="105"/>
      <c r="D194" s="96" t="s">
        <v>358</v>
      </c>
      <c r="E194" s="72"/>
      <c r="F194" s="122"/>
    </row>
    <row r="195" spans="2:6" ht="41.25" hidden="1" customHeight="1" x14ac:dyDescent="0.25">
      <c r="B195" s="58">
        <f>DQE!B173</f>
        <v>0</v>
      </c>
      <c r="C195" s="105" t="str">
        <f>DQE!C173</f>
        <v>x</v>
      </c>
      <c r="D195" s="27" t="str">
        <f>DQE!D173</f>
        <v>Fourniture et pose d'un robinet-vanne série ronde ou ovale à Brides, série 16 bars (opercule surmoulé élastomère) y compris la bouche à clé complète réhaussable - Diamètre int</v>
      </c>
      <c r="E195" s="13"/>
      <c r="F195" s="122"/>
    </row>
    <row r="196" spans="2:6" ht="18" hidden="1" customHeight="1" x14ac:dyDescent="0.25">
      <c r="B196" s="57">
        <f>DQE!B174</f>
        <v>0</v>
      </c>
      <c r="C196" s="105"/>
      <c r="D196" s="16" t="str">
        <f>DQE!D174</f>
        <v>a) 40 mm</v>
      </c>
      <c r="E196" s="13" t="str">
        <f>DQE!E174</f>
        <v>u</v>
      </c>
      <c r="F196" s="124">
        <f>DQE!F174</f>
        <v>0</v>
      </c>
    </row>
    <row r="197" spans="2:6" ht="18" hidden="1" customHeight="1" x14ac:dyDescent="0.25">
      <c r="B197" s="57">
        <f>DQE!B175</f>
        <v>0</v>
      </c>
      <c r="C197" s="105"/>
      <c r="D197" s="16" t="str">
        <f>DQE!D175</f>
        <v>b) 50 mm</v>
      </c>
      <c r="E197" s="13" t="str">
        <f>DQE!E175</f>
        <v>u</v>
      </c>
      <c r="F197" s="124">
        <f>DQE!F175</f>
        <v>0</v>
      </c>
    </row>
    <row r="198" spans="2:6" ht="18" hidden="1" customHeight="1" x14ac:dyDescent="0.25">
      <c r="B198" s="57">
        <f>DQE!B176</f>
        <v>0</v>
      </c>
      <c r="C198" s="105"/>
      <c r="D198" s="16" t="str">
        <f>DQE!D176</f>
        <v>c) 65 mm</v>
      </c>
      <c r="E198" s="13" t="str">
        <f>DQE!E176</f>
        <v>u</v>
      </c>
      <c r="F198" s="124">
        <f>DQE!F176</f>
        <v>0</v>
      </c>
    </row>
    <row r="199" spans="2:6" ht="18" hidden="1" customHeight="1" x14ac:dyDescent="0.25">
      <c r="B199" s="57">
        <f>DQE!B177</f>
        <v>0</v>
      </c>
      <c r="C199" s="105"/>
      <c r="D199" s="16" t="str">
        <f>DQE!D177</f>
        <v>d) 80 mm</v>
      </c>
      <c r="E199" s="13" t="str">
        <f>DQE!E177</f>
        <v>u</v>
      </c>
      <c r="F199" s="124">
        <f>DQE!F177</f>
        <v>0</v>
      </c>
    </row>
    <row r="200" spans="2:6" ht="18" hidden="1" customHeight="1" x14ac:dyDescent="0.25">
      <c r="B200" s="57">
        <f>DQE!B178</f>
        <v>0</v>
      </c>
      <c r="C200" s="105"/>
      <c r="D200" s="16" t="str">
        <f>DQE!D178</f>
        <v>e) 100 mm</v>
      </c>
      <c r="E200" s="13" t="str">
        <f>DQE!E178</f>
        <v>u</v>
      </c>
      <c r="F200" s="124">
        <f>DQE!F178</f>
        <v>0</v>
      </c>
    </row>
    <row r="201" spans="2:6" ht="18" hidden="1" customHeight="1" x14ac:dyDescent="0.25">
      <c r="B201" s="57">
        <f>DQE!B179</f>
        <v>0</v>
      </c>
      <c r="C201" s="105"/>
      <c r="D201" s="16" t="str">
        <f>DQE!D179</f>
        <v>f) 125 mm</v>
      </c>
      <c r="E201" s="13" t="str">
        <f>DQE!E179</f>
        <v>u</v>
      </c>
      <c r="F201" s="124">
        <f>DQE!F179</f>
        <v>0</v>
      </c>
    </row>
    <row r="202" spans="2:6" ht="18" hidden="1" customHeight="1" x14ac:dyDescent="0.25">
      <c r="B202" s="57">
        <f>DQE!B180</f>
        <v>0</v>
      </c>
      <c r="C202" s="105"/>
      <c r="D202" s="16" t="str">
        <f>DQE!D180</f>
        <v>g) 150 mm</v>
      </c>
      <c r="E202" s="13" t="str">
        <f>DQE!E180</f>
        <v>u</v>
      </c>
      <c r="F202" s="124">
        <f>DQE!F180</f>
        <v>0</v>
      </c>
    </row>
    <row r="203" spans="2:6" ht="18" hidden="1" customHeight="1" x14ac:dyDescent="0.25">
      <c r="B203" s="57">
        <f>DQE!B181</f>
        <v>0</v>
      </c>
      <c r="C203" s="105"/>
      <c r="D203" s="16" t="str">
        <f>DQE!D181</f>
        <v>h) 200 mm</v>
      </c>
      <c r="E203" s="13" t="str">
        <f>DQE!E181</f>
        <v>u</v>
      </c>
      <c r="F203" s="124">
        <f>DQE!F181</f>
        <v>0</v>
      </c>
    </row>
    <row r="204" spans="2:6" ht="18" hidden="1" customHeight="1" x14ac:dyDescent="0.25">
      <c r="B204" s="57">
        <f>DQE!B182</f>
        <v>0</v>
      </c>
      <c r="C204" s="105"/>
      <c r="D204" s="16" t="str">
        <f>DQE!D182</f>
        <v>i) 250 mm</v>
      </c>
      <c r="E204" s="13" t="str">
        <f>DQE!E182</f>
        <v>u</v>
      </c>
      <c r="F204" s="124">
        <f>DQE!F182</f>
        <v>0</v>
      </c>
    </row>
    <row r="205" spans="2:6" ht="18" hidden="1" customHeight="1" x14ac:dyDescent="0.25">
      <c r="B205" s="57">
        <f>DQE!B183</f>
        <v>0</v>
      </c>
      <c r="C205" s="105"/>
      <c r="D205" s="16" t="str">
        <f>DQE!D183</f>
        <v>j) 300 mm</v>
      </c>
      <c r="E205" s="13" t="str">
        <f>DQE!E183</f>
        <v>u</v>
      </c>
      <c r="F205" s="124">
        <f>DQE!F183</f>
        <v>0</v>
      </c>
    </row>
    <row r="206" spans="2:6" ht="18" hidden="1" customHeight="1" x14ac:dyDescent="0.25">
      <c r="B206" s="57">
        <f>DQE!B184</f>
        <v>0</v>
      </c>
      <c r="C206" s="105"/>
      <c r="D206" s="16" t="str">
        <f>DQE!D184</f>
        <v>k) 350 mm</v>
      </c>
      <c r="E206" s="13" t="str">
        <f>DQE!E184</f>
        <v>u</v>
      </c>
      <c r="F206" s="124">
        <f>DQE!F184</f>
        <v>0</v>
      </c>
    </row>
    <row r="207" spans="2:6" ht="18" hidden="1" customHeight="1" x14ac:dyDescent="0.25">
      <c r="B207" s="57">
        <f>DQE!B185</f>
        <v>0</v>
      </c>
      <c r="C207" s="105"/>
      <c r="D207" s="16" t="str">
        <f>DQE!D185</f>
        <v>l) 400 mm</v>
      </c>
      <c r="E207" s="13" t="str">
        <f>DQE!E185</f>
        <v>u</v>
      </c>
      <c r="F207" s="124">
        <f>DQE!F185</f>
        <v>0</v>
      </c>
    </row>
    <row r="208" spans="2:6" ht="18" hidden="1" customHeight="1" x14ac:dyDescent="0.25">
      <c r="B208" s="57">
        <f>DQE!B186</f>
        <v>0</v>
      </c>
      <c r="C208" s="105"/>
      <c r="D208" s="16" t="str">
        <f>DQE!D186</f>
        <v>m) 450 mm</v>
      </c>
      <c r="E208" s="13" t="str">
        <f>DQE!E186</f>
        <v>u</v>
      </c>
      <c r="F208" s="124">
        <f>DQE!F186</f>
        <v>0</v>
      </c>
    </row>
    <row r="209" spans="2:6" ht="18" hidden="1" customHeight="1" x14ac:dyDescent="0.25">
      <c r="B209" s="57">
        <f>DQE!B187</f>
        <v>0</v>
      </c>
      <c r="C209" s="105"/>
      <c r="D209" s="16" t="str">
        <f>DQE!D187</f>
        <v>n) 500 mm</v>
      </c>
      <c r="E209" s="13" t="str">
        <f>DQE!E187</f>
        <v>u</v>
      </c>
      <c r="F209" s="124">
        <f>DQE!F187</f>
        <v>0</v>
      </c>
    </row>
    <row r="210" spans="2:6" ht="47.25" customHeight="1" x14ac:dyDescent="0.25">
      <c r="B210" s="58">
        <f>DQE!B188</f>
        <v>1</v>
      </c>
      <c r="C210" s="105" t="str">
        <f>DQE!C188</f>
        <v>2-08</v>
      </c>
      <c r="D210" s="27" t="str">
        <f>DQE!D188</f>
        <v>Fourniture et pose d'un robinet-vanne série ronde ou ovale à Embout PEHD/PEHD ou à Emboitement, série 16 bars (opercule surmoulé élastomère) y compris la bouche à clé complète réhaussable - Diamètre int/ext</v>
      </c>
      <c r="E210" s="13"/>
      <c r="F210" s="122"/>
    </row>
    <row r="211" spans="2:6" ht="18" customHeight="1" x14ac:dyDescent="0.25">
      <c r="B211" s="57">
        <f>DQE!B189</f>
        <v>1</v>
      </c>
      <c r="C211" s="105"/>
      <c r="D211" s="16" t="str">
        <f>DQE!D189</f>
        <v>a) 32/40 mm</v>
      </c>
      <c r="E211" s="13" t="str">
        <f>DQE!E189</f>
        <v>u</v>
      </c>
      <c r="F211" s="124">
        <f>DQE!F189</f>
        <v>0</v>
      </c>
    </row>
    <row r="212" spans="2:6" ht="18" hidden="1" customHeight="1" x14ac:dyDescent="0.25">
      <c r="B212" s="57">
        <f>DQE!B190</f>
        <v>0</v>
      </c>
      <c r="C212" s="105"/>
      <c r="D212" s="16" t="str">
        <f>DQE!D190</f>
        <v>b) 40/50 mm</v>
      </c>
      <c r="E212" s="13" t="str">
        <f>DQE!E190</f>
        <v>u</v>
      </c>
      <c r="F212" s="124">
        <f>DQE!F190</f>
        <v>0</v>
      </c>
    </row>
    <row r="213" spans="2:6" ht="18" customHeight="1" x14ac:dyDescent="0.25">
      <c r="B213" s="57">
        <f>DQE!B191</f>
        <v>1</v>
      </c>
      <c r="C213" s="105"/>
      <c r="D213" s="16" t="str">
        <f>DQE!D191</f>
        <v>c) 50/63 mm</v>
      </c>
      <c r="E213" s="13" t="str">
        <f>DQE!E191</f>
        <v>u</v>
      </c>
      <c r="F213" s="124">
        <f>DQE!F191</f>
        <v>0</v>
      </c>
    </row>
    <row r="214" spans="2:6" ht="18" hidden="1" customHeight="1" x14ac:dyDescent="0.25">
      <c r="B214" s="57">
        <f>DQE!B192</f>
        <v>0</v>
      </c>
      <c r="C214" s="105"/>
      <c r="D214" s="16" t="str">
        <f>DQE!D192</f>
        <v>d) 65/75 mm</v>
      </c>
      <c r="E214" s="13" t="str">
        <f>DQE!E192</f>
        <v>u</v>
      </c>
      <c r="F214" s="124">
        <f>DQE!F192</f>
        <v>0</v>
      </c>
    </row>
    <row r="215" spans="2:6" ht="18" hidden="1" customHeight="1" x14ac:dyDescent="0.25">
      <c r="B215" s="57">
        <f>DQE!B193</f>
        <v>0</v>
      </c>
      <c r="C215" s="105"/>
      <c r="D215" s="16" t="str">
        <f>DQE!D193</f>
        <v>e) 80/90 mm</v>
      </c>
      <c r="E215" s="13" t="str">
        <f>DQE!E193</f>
        <v>u</v>
      </c>
      <c r="F215" s="124">
        <f>DQE!F193</f>
        <v>0</v>
      </c>
    </row>
    <row r="216" spans="2:6" ht="18" customHeight="1" x14ac:dyDescent="0.25">
      <c r="B216" s="57">
        <f>DQE!B194</f>
        <v>1</v>
      </c>
      <c r="C216" s="105"/>
      <c r="D216" s="16" t="str">
        <f>DQE!D194</f>
        <v>f) 100/110 mm</v>
      </c>
      <c r="E216" s="13" t="str">
        <f>DQE!E194</f>
        <v>u</v>
      </c>
      <c r="F216" s="124">
        <f>DQE!F194</f>
        <v>0</v>
      </c>
    </row>
    <row r="217" spans="2:6" ht="18" customHeight="1" x14ac:dyDescent="0.25">
      <c r="B217" s="57">
        <f>DQE!B195</f>
        <v>1</v>
      </c>
      <c r="C217" s="105"/>
      <c r="D217" s="16" t="str">
        <f>DQE!D195</f>
        <v>g) 100/125 mm</v>
      </c>
      <c r="E217" s="13" t="str">
        <f>DQE!E195</f>
        <v>u</v>
      </c>
      <c r="F217" s="124">
        <f>DQE!F195</f>
        <v>0</v>
      </c>
    </row>
    <row r="218" spans="2:6" ht="18" hidden="1" customHeight="1" x14ac:dyDescent="0.25">
      <c r="B218" s="57">
        <f>DQE!B196</f>
        <v>0</v>
      </c>
      <c r="C218" s="105"/>
      <c r="D218" s="16" t="str">
        <f>DQE!D196</f>
        <v>h) 125/140 mm</v>
      </c>
      <c r="E218" s="13" t="str">
        <f>DQE!E196</f>
        <v>u</v>
      </c>
      <c r="F218" s="124">
        <f>DQE!F196</f>
        <v>0</v>
      </c>
    </row>
    <row r="219" spans="2:6" ht="18" hidden="1" customHeight="1" x14ac:dyDescent="0.25">
      <c r="B219" s="57">
        <f>DQE!B197</f>
        <v>0</v>
      </c>
      <c r="C219" s="105"/>
      <c r="D219" s="16" t="str">
        <f>DQE!D197</f>
        <v>i) 150/160 mm</v>
      </c>
      <c r="E219" s="13" t="str">
        <f>DQE!E197</f>
        <v>u</v>
      </c>
      <c r="F219" s="124">
        <f>DQE!F197</f>
        <v>0</v>
      </c>
    </row>
    <row r="220" spans="2:6" ht="18" hidden="1" customHeight="1" x14ac:dyDescent="0.25">
      <c r="B220" s="57">
        <f>DQE!B198</f>
        <v>0</v>
      </c>
      <c r="C220" s="105"/>
      <c r="D220" s="16" t="str">
        <f>DQE!D198</f>
        <v>j) 150/180 mm</v>
      </c>
      <c r="E220" s="13" t="str">
        <f>DQE!E198</f>
        <v>u</v>
      </c>
      <c r="F220" s="124">
        <f>DQE!F198</f>
        <v>0</v>
      </c>
    </row>
    <row r="221" spans="2:6" ht="18" hidden="1" customHeight="1" x14ac:dyDescent="0.25">
      <c r="B221" s="57">
        <f>DQE!B199</f>
        <v>0</v>
      </c>
      <c r="C221" s="105"/>
      <c r="D221" s="16" t="str">
        <f>DQE!D199</f>
        <v>k) 200/200 mm</v>
      </c>
      <c r="E221" s="13" t="str">
        <f>DQE!E199</f>
        <v>u</v>
      </c>
      <c r="F221" s="124">
        <f>DQE!F199</f>
        <v>0</v>
      </c>
    </row>
    <row r="222" spans="2:6" ht="18" hidden="1" customHeight="1" x14ac:dyDescent="0.25">
      <c r="B222" s="57">
        <f>DQE!B200</f>
        <v>0</v>
      </c>
      <c r="C222" s="105"/>
      <c r="D222" s="16" t="str">
        <f>DQE!D200</f>
        <v>l) 200/225 mm</v>
      </c>
      <c r="E222" s="13" t="str">
        <f>DQE!E200</f>
        <v>u</v>
      </c>
      <c r="F222" s="124">
        <f>DQE!F200</f>
        <v>0</v>
      </c>
    </row>
    <row r="223" spans="2:6" ht="18" hidden="1" customHeight="1" x14ac:dyDescent="0.25">
      <c r="B223" s="57">
        <f>DQE!B201</f>
        <v>0</v>
      </c>
      <c r="C223" s="105"/>
      <c r="D223" s="16" t="str">
        <f>DQE!D201</f>
        <v>m) 250/250 mm</v>
      </c>
      <c r="E223" s="13" t="str">
        <f>DQE!E201</f>
        <v>u</v>
      </c>
      <c r="F223" s="124">
        <f>DQE!F201</f>
        <v>0</v>
      </c>
    </row>
    <row r="224" spans="2:6" ht="18" hidden="1" customHeight="1" x14ac:dyDescent="0.25">
      <c r="B224" s="57">
        <f>DQE!B202</f>
        <v>0</v>
      </c>
      <c r="C224" s="105"/>
      <c r="D224" s="16" t="str">
        <f>DQE!D202</f>
        <v>n) 250/280 mm</v>
      </c>
      <c r="E224" s="13" t="str">
        <f>DQE!E202</f>
        <v>u</v>
      </c>
      <c r="F224" s="124">
        <f>DQE!F202</f>
        <v>0</v>
      </c>
    </row>
    <row r="225" spans="2:6" ht="18" hidden="1" customHeight="1" x14ac:dyDescent="0.25">
      <c r="B225" s="57">
        <f>DQE!B203</f>
        <v>0</v>
      </c>
      <c r="C225" s="105"/>
      <c r="D225" s="16" t="str">
        <f>DQE!D203</f>
        <v>o) 300/315 mm</v>
      </c>
      <c r="E225" s="13" t="str">
        <f>DQE!E203</f>
        <v>u</v>
      </c>
      <c r="F225" s="124">
        <f>DQE!F203</f>
        <v>0</v>
      </c>
    </row>
    <row r="226" spans="2:6" ht="18" hidden="1" customHeight="1" x14ac:dyDescent="0.25">
      <c r="B226" s="57">
        <f>DQE!B204</f>
        <v>0</v>
      </c>
      <c r="C226" s="105"/>
      <c r="D226" s="16" t="str">
        <f>DQE!D204</f>
        <v>p) 300/355 mm</v>
      </c>
      <c r="E226" s="13" t="str">
        <f>DQE!E204</f>
        <v>u</v>
      </c>
      <c r="F226" s="124">
        <f>DQE!F204</f>
        <v>0</v>
      </c>
    </row>
    <row r="227" spans="2:6" ht="18" hidden="1" customHeight="1" x14ac:dyDescent="0.25">
      <c r="B227" s="57">
        <f>DQE!B205</f>
        <v>0</v>
      </c>
      <c r="C227" s="105"/>
      <c r="D227" s="16" t="str">
        <f>DQE!D205</f>
        <v>q) 400/400 mm</v>
      </c>
      <c r="E227" s="13" t="str">
        <f>DQE!E205</f>
        <v>u</v>
      </c>
      <c r="F227" s="124">
        <f>DQE!F205</f>
        <v>0</v>
      </c>
    </row>
    <row r="228" spans="2:6" ht="18" customHeight="1" x14ac:dyDescent="0.25">
      <c r="B228" s="58">
        <f>DQE!B206</f>
        <v>1</v>
      </c>
      <c r="C228" s="105"/>
      <c r="D228" s="25" t="str">
        <f>DQE!D206</f>
        <v>Fontainerie</v>
      </c>
      <c r="E228" s="13"/>
      <c r="F228" s="122"/>
    </row>
    <row r="229" spans="2:6" ht="30.75" customHeight="1" x14ac:dyDescent="0.25">
      <c r="B229" s="58">
        <f>DQE!B207</f>
        <v>1</v>
      </c>
      <c r="C229" s="107" t="str">
        <f>DQE!C207</f>
        <v>2-09</v>
      </c>
      <c r="D229" s="99" t="str">
        <f>DQE!D207</f>
        <v>Fourniture et pose de poteau d'incendie non-renversable sans coque composite - Diamètre int</v>
      </c>
      <c r="E229" s="89"/>
      <c r="F229" s="125"/>
    </row>
    <row r="230" spans="2:6" ht="121.5" x14ac:dyDescent="0.25">
      <c r="B230" s="57">
        <f>B229</f>
        <v>1</v>
      </c>
      <c r="C230" s="105"/>
      <c r="D230" s="96" t="s">
        <v>355</v>
      </c>
      <c r="E230" s="72"/>
      <c r="F230" s="122"/>
    </row>
    <row r="231" spans="2:6" ht="18" hidden="1" customHeight="1" x14ac:dyDescent="0.25">
      <c r="B231" s="57">
        <f>DQE!B208</f>
        <v>0</v>
      </c>
      <c r="C231" s="105"/>
      <c r="D231" s="12" t="str">
        <f>DQE!D208</f>
        <v>a) 80 mm</v>
      </c>
      <c r="E231" s="13" t="str">
        <f>DQE!E208</f>
        <v>u</v>
      </c>
      <c r="F231" s="124">
        <f>DQE!F208</f>
        <v>0</v>
      </c>
    </row>
    <row r="232" spans="2:6" ht="18" customHeight="1" x14ac:dyDescent="0.25">
      <c r="B232" s="57">
        <f>DQE!B209</f>
        <v>1</v>
      </c>
      <c r="C232" s="105"/>
      <c r="D232" s="12" t="str">
        <f>DQE!D209</f>
        <v>b) 100 mm</v>
      </c>
      <c r="E232" s="13" t="str">
        <f>DQE!E209</f>
        <v>u</v>
      </c>
      <c r="F232" s="124">
        <f>DQE!F209</f>
        <v>0</v>
      </c>
    </row>
    <row r="233" spans="2:6" ht="18" hidden="1" customHeight="1" x14ac:dyDescent="0.25">
      <c r="B233" s="57">
        <f>DQE!B210</f>
        <v>0</v>
      </c>
      <c r="C233" s="105"/>
      <c r="D233" s="12" t="str">
        <f>DQE!D210</f>
        <v>c) 150 mm</v>
      </c>
      <c r="E233" s="13" t="str">
        <f>DQE!E210</f>
        <v>u</v>
      </c>
      <c r="F233" s="124">
        <f>DQE!F210</f>
        <v>0</v>
      </c>
    </row>
    <row r="234" spans="2:6" ht="30.75" hidden="1" customHeight="1" x14ac:dyDescent="0.25">
      <c r="B234" s="58">
        <f>DQE!B211</f>
        <v>0</v>
      </c>
      <c r="C234" s="107" t="str">
        <f>DQE!C211</f>
        <v>x</v>
      </c>
      <c r="D234" s="99" t="str">
        <f>DQE!D211</f>
        <v>Fourniture et pose de poteau d'incendie renversable avec coque composite - Diamètre int</v>
      </c>
      <c r="E234" s="89"/>
      <c r="F234" s="125"/>
    </row>
    <row r="235" spans="2:6" ht="85.5" hidden="1" x14ac:dyDescent="0.25">
      <c r="B235" s="57">
        <f>B234</f>
        <v>0</v>
      </c>
      <c r="C235" s="105"/>
      <c r="D235" s="96" t="s">
        <v>356</v>
      </c>
      <c r="E235" s="72"/>
      <c r="F235" s="122"/>
    </row>
    <row r="236" spans="2:6" ht="18" hidden="1" customHeight="1" x14ac:dyDescent="0.25">
      <c r="B236" s="57">
        <f>DQE!B212</f>
        <v>0</v>
      </c>
      <c r="C236" s="105"/>
      <c r="D236" s="12" t="str">
        <f>DQE!D212</f>
        <v>a) 80 mm</v>
      </c>
      <c r="E236" s="13" t="str">
        <f>DQE!E212</f>
        <v>u</v>
      </c>
      <c r="F236" s="124">
        <f>DQE!F212</f>
        <v>0</v>
      </c>
    </row>
    <row r="237" spans="2:6" ht="18" hidden="1" customHeight="1" x14ac:dyDescent="0.25">
      <c r="B237" s="57">
        <f>DQE!B213</f>
        <v>0</v>
      </c>
      <c r="C237" s="105"/>
      <c r="D237" s="12" t="str">
        <f>DQE!D213</f>
        <v>b) 100 mm</v>
      </c>
      <c r="E237" s="13" t="str">
        <f>DQE!E213</f>
        <v>u</v>
      </c>
      <c r="F237" s="124">
        <f>DQE!F213</f>
        <v>0</v>
      </c>
    </row>
    <row r="238" spans="2:6" ht="18" hidden="1" customHeight="1" x14ac:dyDescent="0.25">
      <c r="B238" s="57">
        <f>DQE!B214</f>
        <v>0</v>
      </c>
      <c r="C238" s="105"/>
      <c r="D238" s="12" t="str">
        <f>DQE!D214</f>
        <v>c) 150 mm</v>
      </c>
      <c r="E238" s="13" t="str">
        <f>DQE!E214</f>
        <v>u</v>
      </c>
      <c r="F238" s="124">
        <f>DQE!F214</f>
        <v>0</v>
      </c>
    </row>
    <row r="239" spans="2:6" ht="18" hidden="1" customHeight="1" x14ac:dyDescent="0.25">
      <c r="B239" s="58">
        <f>DQE!B215</f>
        <v>0</v>
      </c>
      <c r="C239" s="107" t="str">
        <f>DQE!C215</f>
        <v>x</v>
      </c>
      <c r="D239" s="100" t="str">
        <f>DQE!D215</f>
        <v>Fourniture et pose d'une bouche d'incendie incongelable - Diamètre int</v>
      </c>
      <c r="E239" s="89"/>
      <c r="F239" s="125"/>
    </row>
    <row r="240" spans="2:6" ht="73.5" hidden="1" x14ac:dyDescent="0.25">
      <c r="B240" s="57">
        <f>B239</f>
        <v>0</v>
      </c>
      <c r="C240" s="105"/>
      <c r="D240" s="96" t="s">
        <v>359</v>
      </c>
      <c r="E240" s="72"/>
      <c r="F240" s="122"/>
    </row>
    <row r="241" spans="2:6" ht="18" hidden="1" customHeight="1" x14ac:dyDescent="0.25">
      <c r="B241" s="57">
        <f>DQE!B216</f>
        <v>0</v>
      </c>
      <c r="C241" s="105"/>
      <c r="D241" s="12" t="str">
        <f>DQE!D216</f>
        <v>a) 80 mm</v>
      </c>
      <c r="E241" s="13" t="str">
        <f>DQE!E216</f>
        <v>u</v>
      </c>
      <c r="F241" s="124">
        <f>DQE!F216</f>
        <v>0</v>
      </c>
    </row>
    <row r="242" spans="2:6" ht="18" hidden="1" customHeight="1" x14ac:dyDescent="0.25">
      <c r="B242" s="57">
        <f>DQE!B217</f>
        <v>0</v>
      </c>
      <c r="C242" s="105"/>
      <c r="D242" s="12" t="str">
        <f>DQE!D217</f>
        <v>b) 100 mm</v>
      </c>
      <c r="E242" s="13" t="str">
        <f>DQE!E217</f>
        <v>u</v>
      </c>
      <c r="F242" s="124">
        <f>DQE!F217</f>
        <v>0</v>
      </c>
    </row>
    <row r="243" spans="2:6" ht="18" hidden="1" customHeight="1" x14ac:dyDescent="0.25">
      <c r="B243" s="57">
        <f>DQE!B218</f>
        <v>0</v>
      </c>
      <c r="C243" s="107" t="str">
        <f>DQE!C218</f>
        <v>x</v>
      </c>
      <c r="D243" s="100" t="str">
        <f>DQE!D218</f>
        <v>Fourniture et pose d'une bouche d'arrosage incongeleable fonte DN 40</v>
      </c>
      <c r="E243" s="89"/>
      <c r="F243" s="125"/>
    </row>
    <row r="244" spans="2:6" ht="73.5" hidden="1" x14ac:dyDescent="0.25">
      <c r="B244" s="57">
        <f>B243</f>
        <v>0</v>
      </c>
      <c r="C244" s="105"/>
      <c r="D244" s="96" t="s">
        <v>357</v>
      </c>
      <c r="E244" s="72" t="str">
        <f>DQE!E218</f>
        <v>u</v>
      </c>
      <c r="F244" s="124">
        <f>DQE!F218</f>
        <v>0</v>
      </c>
    </row>
    <row r="245" spans="2:6" ht="30" hidden="1" customHeight="1" x14ac:dyDescent="0.25">
      <c r="B245" s="58">
        <f>DQE!B219</f>
        <v>0</v>
      </c>
      <c r="C245" s="107" t="str">
        <f>DQE!C219</f>
        <v>x</v>
      </c>
      <c r="D245" s="99" t="str">
        <f>DQE!D219</f>
        <v>Fourniture et pose d'une ventouse automatique triple fonction comprenant un robinet-vanne, y compris regard et tampon</v>
      </c>
      <c r="E245" s="89"/>
      <c r="F245" s="125"/>
    </row>
    <row r="246" spans="2:6" ht="97.5" hidden="1" x14ac:dyDescent="0.25">
      <c r="B246" s="57">
        <f>B245</f>
        <v>0</v>
      </c>
      <c r="C246" s="105"/>
      <c r="D246" s="96" t="s">
        <v>361</v>
      </c>
      <c r="E246" s="72"/>
      <c r="F246" s="122"/>
    </row>
    <row r="247" spans="2:6" ht="18" hidden="1" customHeight="1" x14ac:dyDescent="0.25">
      <c r="B247" s="57">
        <f>DQE!B220</f>
        <v>0</v>
      </c>
      <c r="C247" s="105"/>
      <c r="D247" s="12" t="str">
        <f>DQE!D220</f>
        <v>a) 50 mm</v>
      </c>
      <c r="E247" s="13" t="str">
        <f>DQE!E220</f>
        <v>u</v>
      </c>
      <c r="F247" s="124">
        <f>DQE!F220</f>
        <v>0</v>
      </c>
    </row>
    <row r="248" spans="2:6" ht="18" hidden="1" customHeight="1" x14ac:dyDescent="0.25">
      <c r="B248" s="57">
        <f>DQE!B221</f>
        <v>0</v>
      </c>
      <c r="C248" s="105"/>
      <c r="D248" s="12" t="str">
        <f>DQE!D221</f>
        <v>b) 80 mm</v>
      </c>
      <c r="E248" s="13" t="str">
        <f>DQE!E221</f>
        <v>u</v>
      </c>
      <c r="F248" s="124">
        <f>DQE!F221</f>
        <v>0</v>
      </c>
    </row>
    <row r="249" spans="2:6" ht="18" hidden="1" customHeight="1" x14ac:dyDescent="0.25">
      <c r="B249" s="57">
        <f>DQE!B222</f>
        <v>0</v>
      </c>
      <c r="C249" s="105"/>
      <c r="D249" s="12" t="str">
        <f>DQE!D222</f>
        <v>c) 100 mm</v>
      </c>
      <c r="E249" s="13" t="str">
        <f>DQE!E222</f>
        <v>u</v>
      </c>
      <c r="F249" s="124">
        <f>DQE!F222</f>
        <v>0</v>
      </c>
    </row>
    <row r="250" spans="2:6" ht="18" hidden="1" customHeight="1" x14ac:dyDescent="0.25">
      <c r="B250" s="57">
        <f>DQE!B223</f>
        <v>0</v>
      </c>
      <c r="C250" s="105"/>
      <c r="D250" s="12" t="str">
        <f>DQE!D223</f>
        <v>d) 200 mm</v>
      </c>
      <c r="E250" s="13" t="str">
        <f>DQE!E223</f>
        <v>u</v>
      </c>
      <c r="F250" s="124">
        <f>DQE!F223</f>
        <v>0</v>
      </c>
    </row>
    <row r="251" spans="2:6" ht="30" customHeight="1" x14ac:dyDescent="0.25">
      <c r="B251" s="58">
        <f>DQE!B224</f>
        <v>1</v>
      </c>
      <c r="C251" s="105" t="str">
        <f>DQE!C224</f>
        <v>2-10</v>
      </c>
      <c r="D251" s="98" t="str">
        <f>DQE!D224</f>
        <v>Fourniture et pose d'une ventouse automatique triple fonction à encombrement réduit enterrée</v>
      </c>
      <c r="E251" s="13"/>
      <c r="F251" s="122"/>
    </row>
    <row r="252" spans="2:6" ht="73.5" x14ac:dyDescent="0.25">
      <c r="B252" s="57">
        <f>B251</f>
        <v>1</v>
      </c>
      <c r="C252" s="105"/>
      <c r="D252" s="96" t="s">
        <v>363</v>
      </c>
      <c r="E252" s="72"/>
      <c r="F252" s="122"/>
    </row>
    <row r="253" spans="2:6" ht="18" hidden="1" customHeight="1" x14ac:dyDescent="0.25">
      <c r="B253" s="57">
        <f>DQE!B225</f>
        <v>0</v>
      </c>
      <c r="C253" s="105"/>
      <c r="D253" s="12" t="str">
        <f>DQE!D225</f>
        <v>a) 50 mm - Hauteur 500mm</v>
      </c>
      <c r="E253" s="13" t="str">
        <f>DQE!E225</f>
        <v>u</v>
      </c>
      <c r="F253" s="124">
        <f>DQE!F225</f>
        <v>0</v>
      </c>
    </row>
    <row r="254" spans="2:6" ht="18" customHeight="1" x14ac:dyDescent="0.25">
      <c r="B254" s="57">
        <f>DQE!B226</f>
        <v>1</v>
      </c>
      <c r="C254" s="105"/>
      <c r="D254" s="12" t="str">
        <f>DQE!D226</f>
        <v>b) 50 mm - Hauteur 755mm</v>
      </c>
      <c r="E254" s="13" t="str">
        <f>DQE!E226</f>
        <v>u</v>
      </c>
      <c r="F254" s="124">
        <f>DQE!F226</f>
        <v>0</v>
      </c>
    </row>
    <row r="255" spans="2:6" ht="18" hidden="1" customHeight="1" x14ac:dyDescent="0.25">
      <c r="B255" s="57">
        <f>DQE!B227</f>
        <v>0</v>
      </c>
      <c r="C255" s="105"/>
      <c r="D255" s="12" t="str">
        <f>DQE!D227</f>
        <v>c) 50 mm - Hauteur 1055mm</v>
      </c>
      <c r="E255" s="13" t="str">
        <f>DQE!E227</f>
        <v>u</v>
      </c>
      <c r="F255" s="124">
        <f>DQE!F227</f>
        <v>0</v>
      </c>
    </row>
    <row r="256" spans="2:6" ht="18" hidden="1" customHeight="1" x14ac:dyDescent="0.25">
      <c r="B256" s="57">
        <f>DQE!B228</f>
        <v>0</v>
      </c>
      <c r="C256" s="107" t="str">
        <f>DQE!C228</f>
        <v>x</v>
      </c>
      <c r="D256" s="99" t="str">
        <f>DQE!D228</f>
        <v>Fourniture et pose d'une ventouse manuelle sous regard béton</v>
      </c>
      <c r="E256" s="89"/>
      <c r="F256" s="125"/>
    </row>
    <row r="257" spans="2:6" ht="84.75" hidden="1" x14ac:dyDescent="0.25">
      <c r="B257" s="57">
        <f>B256</f>
        <v>0</v>
      </c>
      <c r="C257" s="105"/>
      <c r="D257" s="96" t="s">
        <v>364</v>
      </c>
      <c r="E257" s="72" t="str">
        <f>DQE!E228</f>
        <v>u</v>
      </c>
      <c r="F257" s="124">
        <f>DQE!F228</f>
        <v>0</v>
      </c>
    </row>
    <row r="258" spans="2:6" ht="18" customHeight="1" x14ac:dyDescent="0.25">
      <c r="B258" s="57">
        <f>DQE!B229</f>
        <v>1</v>
      </c>
      <c r="C258" s="107" t="str">
        <f>DQE!C229</f>
        <v>2-11</v>
      </c>
      <c r="D258" s="99" t="str">
        <f>DQE!D229</f>
        <v>Installation de purge y compris la bouche à clé complète réhaussable</v>
      </c>
      <c r="E258" s="89"/>
      <c r="F258" s="125"/>
    </row>
    <row r="259" spans="2:6" ht="97.5" x14ac:dyDescent="0.25">
      <c r="B259" s="57">
        <f>B258</f>
        <v>1</v>
      </c>
      <c r="C259" s="105"/>
      <c r="D259" s="96" t="s">
        <v>360</v>
      </c>
      <c r="E259" s="72" t="str">
        <f>DQE!E229</f>
        <v>u</v>
      </c>
      <c r="F259" s="124">
        <f>DQE!F229</f>
        <v>0</v>
      </c>
    </row>
    <row r="260" spans="2:6" ht="18" hidden="1" customHeight="1" x14ac:dyDescent="0.25">
      <c r="B260" s="58">
        <f>DQE!B230</f>
        <v>0</v>
      </c>
      <c r="C260" s="105"/>
      <c r="D260" s="25" t="str">
        <f>DQE!D230</f>
        <v>Equipement hydraulique</v>
      </c>
      <c r="E260" s="13"/>
      <c r="F260" s="122"/>
    </row>
    <row r="261" spans="2:6" ht="30" hidden="1" customHeight="1" x14ac:dyDescent="0.25">
      <c r="B261" s="58">
        <f>DQE!B231</f>
        <v>0</v>
      </c>
      <c r="C261" s="107" t="str">
        <f>DQE!C231</f>
        <v>x</v>
      </c>
      <c r="D261" s="99" t="str">
        <f>DQE!D231</f>
        <v>Fourniture et pose d'une boîte à crépine avec bouchon de purge pour extraction des boues, corps en fonte, filtre à mailles d'acier inox - Diamètre int</v>
      </c>
      <c r="E261" s="89"/>
      <c r="F261" s="125"/>
    </row>
    <row r="262" spans="2:6" ht="49.5" hidden="1" x14ac:dyDescent="0.25">
      <c r="B262" s="57">
        <f>B261</f>
        <v>0</v>
      </c>
      <c r="C262" s="105"/>
      <c r="D262" s="96" t="s">
        <v>365</v>
      </c>
      <c r="E262" s="72"/>
      <c r="F262" s="122"/>
    </row>
    <row r="263" spans="2:6" ht="18" hidden="1" customHeight="1" x14ac:dyDescent="0.25">
      <c r="B263" s="57">
        <f>DQE!B232</f>
        <v>0</v>
      </c>
      <c r="C263" s="105"/>
      <c r="D263" s="12" t="str">
        <f>DQE!D232</f>
        <v>a) 60 mm</v>
      </c>
      <c r="E263" s="13" t="str">
        <f>DQE!E232</f>
        <v>u</v>
      </c>
      <c r="F263" s="124">
        <f>DQE!F232</f>
        <v>0</v>
      </c>
    </row>
    <row r="264" spans="2:6" ht="18" hidden="1" customHeight="1" x14ac:dyDescent="0.25">
      <c r="B264" s="57">
        <f>DQE!B233</f>
        <v>0</v>
      </c>
      <c r="C264" s="105"/>
      <c r="D264" s="12" t="str">
        <f>DQE!D233</f>
        <v>b) 80 mm</v>
      </c>
      <c r="E264" s="13" t="str">
        <f>DQE!E233</f>
        <v>u</v>
      </c>
      <c r="F264" s="124">
        <f>DQE!F233</f>
        <v>0</v>
      </c>
    </row>
    <row r="265" spans="2:6" ht="18" hidden="1" customHeight="1" x14ac:dyDescent="0.25">
      <c r="B265" s="57">
        <f>DQE!B234</f>
        <v>0</v>
      </c>
      <c r="C265" s="105"/>
      <c r="D265" s="12" t="str">
        <f>DQE!D234</f>
        <v>c) 100 mm</v>
      </c>
      <c r="E265" s="13" t="str">
        <f>DQE!E234</f>
        <v>u</v>
      </c>
      <c r="F265" s="124">
        <f>DQE!F234</f>
        <v>0</v>
      </c>
    </row>
    <row r="266" spans="2:6" ht="18" hidden="1" customHeight="1" x14ac:dyDescent="0.25">
      <c r="B266" s="57">
        <f>DQE!B235</f>
        <v>0</v>
      </c>
      <c r="C266" s="105"/>
      <c r="D266" s="12" t="str">
        <f>DQE!D235</f>
        <v>d) 125 mm</v>
      </c>
      <c r="E266" s="13" t="str">
        <f>DQE!E235</f>
        <v>u</v>
      </c>
      <c r="F266" s="124">
        <f>DQE!F235</f>
        <v>0</v>
      </c>
    </row>
    <row r="267" spans="2:6" ht="18" hidden="1" customHeight="1" x14ac:dyDescent="0.25">
      <c r="B267" s="57">
        <f>DQE!B236</f>
        <v>0</v>
      </c>
      <c r="C267" s="105"/>
      <c r="D267" s="12" t="str">
        <f>DQE!D236</f>
        <v>e) 150 mm</v>
      </c>
      <c r="E267" s="13" t="str">
        <f>DQE!E236</f>
        <v>u</v>
      </c>
      <c r="F267" s="124">
        <f>DQE!F236</f>
        <v>0</v>
      </c>
    </row>
    <row r="268" spans="2:6" ht="18" hidden="1" customHeight="1" x14ac:dyDescent="0.25">
      <c r="B268" s="57">
        <f>DQE!B237</f>
        <v>0</v>
      </c>
      <c r="C268" s="105"/>
      <c r="D268" s="12" t="str">
        <f>DQE!D237</f>
        <v>f) 200 mm</v>
      </c>
      <c r="E268" s="13" t="str">
        <f>DQE!E237</f>
        <v>u</v>
      </c>
      <c r="F268" s="124">
        <f>DQE!F237</f>
        <v>0</v>
      </c>
    </row>
    <row r="269" spans="2:6" ht="18" hidden="1" customHeight="1" x14ac:dyDescent="0.25">
      <c r="B269" s="57">
        <f>DQE!B238</f>
        <v>0</v>
      </c>
      <c r="C269" s="105"/>
      <c r="D269" s="12" t="str">
        <f>DQE!D238</f>
        <v>g) 250 mm</v>
      </c>
      <c r="E269" s="13" t="str">
        <f>DQE!E238</f>
        <v>u</v>
      </c>
      <c r="F269" s="124">
        <f>DQE!F238</f>
        <v>0</v>
      </c>
    </row>
    <row r="270" spans="2:6" ht="18" hidden="1" customHeight="1" x14ac:dyDescent="0.25">
      <c r="B270" s="57">
        <f>DQE!B239</f>
        <v>0</v>
      </c>
      <c r="C270" s="105"/>
      <c r="D270" s="12" t="str">
        <f>DQE!D239</f>
        <v>h) 300 mm</v>
      </c>
      <c r="E270" s="13" t="str">
        <f>DQE!E239</f>
        <v>u</v>
      </c>
      <c r="F270" s="124">
        <f>DQE!F239</f>
        <v>0</v>
      </c>
    </row>
    <row r="271" spans="2:6" ht="18" hidden="1" customHeight="1" x14ac:dyDescent="0.25">
      <c r="B271" s="58">
        <f>DQE!B240</f>
        <v>0</v>
      </c>
      <c r="C271" s="107" t="str">
        <f>DQE!C240</f>
        <v>x</v>
      </c>
      <c r="D271" s="100" t="str">
        <f>DQE!D240</f>
        <v>Fourniture et pose d'un autostabilisateur de pression amont ou aval</v>
      </c>
      <c r="E271" s="89"/>
      <c r="F271" s="125"/>
    </row>
    <row r="272" spans="2:6" ht="85.5" hidden="1" x14ac:dyDescent="0.25">
      <c r="B272" s="57">
        <f>B271</f>
        <v>0</v>
      </c>
      <c r="C272" s="105"/>
      <c r="D272" s="96" t="s">
        <v>366</v>
      </c>
      <c r="E272" s="72"/>
      <c r="F272" s="122"/>
    </row>
    <row r="273" spans="2:6" ht="18" hidden="1" customHeight="1" x14ac:dyDescent="0.25">
      <c r="B273" s="57">
        <f>DQE!B241</f>
        <v>0</v>
      </c>
      <c r="C273" s="105"/>
      <c r="D273" s="12" t="str">
        <f>DQE!D241</f>
        <v>a) 60 mm</v>
      </c>
      <c r="E273" s="13" t="str">
        <f>DQE!E241</f>
        <v>u</v>
      </c>
      <c r="F273" s="124">
        <f>DQE!F241</f>
        <v>0</v>
      </c>
    </row>
    <row r="274" spans="2:6" ht="18" hidden="1" customHeight="1" x14ac:dyDescent="0.25">
      <c r="B274" s="57">
        <f>DQE!B242</f>
        <v>0</v>
      </c>
      <c r="C274" s="105"/>
      <c r="D274" s="12" t="str">
        <f>DQE!D242</f>
        <v>b) 80 mm</v>
      </c>
      <c r="E274" s="13" t="str">
        <f>DQE!E242</f>
        <v>u</v>
      </c>
      <c r="F274" s="124">
        <f>DQE!F242</f>
        <v>0</v>
      </c>
    </row>
    <row r="275" spans="2:6" ht="18" hidden="1" customHeight="1" x14ac:dyDescent="0.25">
      <c r="B275" s="57">
        <f>DQE!B243</f>
        <v>0</v>
      </c>
      <c r="C275" s="105"/>
      <c r="D275" s="12" t="str">
        <f>DQE!D243</f>
        <v>c) 100 mm</v>
      </c>
      <c r="E275" s="13" t="str">
        <f>DQE!E243</f>
        <v>u</v>
      </c>
      <c r="F275" s="124">
        <f>DQE!F243</f>
        <v>0</v>
      </c>
    </row>
    <row r="276" spans="2:6" ht="18" hidden="1" customHeight="1" x14ac:dyDescent="0.25">
      <c r="B276" s="57">
        <f>DQE!B244</f>
        <v>0</v>
      </c>
      <c r="C276" s="105"/>
      <c r="D276" s="12" t="str">
        <f>DQE!D244</f>
        <v>d) 125 mm</v>
      </c>
      <c r="E276" s="13" t="str">
        <f>DQE!E244</f>
        <v>u</v>
      </c>
      <c r="F276" s="124">
        <f>DQE!F244</f>
        <v>0</v>
      </c>
    </row>
    <row r="277" spans="2:6" ht="18" hidden="1" customHeight="1" x14ac:dyDescent="0.25">
      <c r="B277" s="57">
        <f>DQE!B245</f>
        <v>0</v>
      </c>
      <c r="C277" s="105"/>
      <c r="D277" s="12" t="str">
        <f>DQE!D245</f>
        <v>e) 150 mm</v>
      </c>
      <c r="E277" s="13" t="str">
        <f>DQE!E245</f>
        <v>u</v>
      </c>
      <c r="F277" s="124">
        <f>DQE!F245</f>
        <v>0</v>
      </c>
    </row>
    <row r="278" spans="2:6" ht="18" hidden="1" customHeight="1" x14ac:dyDescent="0.25">
      <c r="B278" s="57">
        <f>DQE!B246</f>
        <v>0</v>
      </c>
      <c r="C278" s="105"/>
      <c r="D278" s="12" t="str">
        <f>DQE!D246</f>
        <v>f) 200 mm</v>
      </c>
      <c r="E278" s="13" t="str">
        <f>DQE!E246</f>
        <v>u</v>
      </c>
      <c r="F278" s="124">
        <f>DQE!F246</f>
        <v>0</v>
      </c>
    </row>
    <row r="279" spans="2:6" ht="30" hidden="1" customHeight="1" x14ac:dyDescent="0.25">
      <c r="B279" s="58">
        <f>DQE!B247</f>
        <v>0</v>
      </c>
      <c r="C279" s="107" t="str">
        <f>DQE!C247</f>
        <v>x</v>
      </c>
      <c r="D279" s="99" t="str">
        <f>DQE!D247</f>
        <v>Fourniture et pose d'un débitmètre électromagnétique avec joints et pièces de raccords, consoles, pattes de scellement, collier de fixation</v>
      </c>
      <c r="E279" s="89"/>
      <c r="F279" s="125"/>
    </row>
    <row r="280" spans="2:6" ht="97.5" hidden="1" x14ac:dyDescent="0.25">
      <c r="B280" s="57">
        <f>B279</f>
        <v>0</v>
      </c>
      <c r="C280" s="105"/>
      <c r="D280" s="96" t="s">
        <v>367</v>
      </c>
      <c r="E280" s="72"/>
      <c r="F280" s="122"/>
    </row>
    <row r="281" spans="2:6" ht="18" hidden="1" customHeight="1" x14ac:dyDescent="0.25">
      <c r="B281" s="57">
        <f>DQE!B248</f>
        <v>0</v>
      </c>
      <c r="C281" s="105"/>
      <c r="D281" s="12" t="str">
        <f>DQE!D248</f>
        <v>a) 60 mm</v>
      </c>
      <c r="E281" s="13" t="str">
        <f>DQE!E248</f>
        <v>u</v>
      </c>
      <c r="F281" s="124">
        <f>DQE!F248</f>
        <v>0</v>
      </c>
    </row>
    <row r="282" spans="2:6" ht="18" hidden="1" customHeight="1" x14ac:dyDescent="0.25">
      <c r="B282" s="57">
        <f>DQE!B249</f>
        <v>0</v>
      </c>
      <c r="C282" s="105"/>
      <c r="D282" s="12" t="str">
        <f>DQE!D249</f>
        <v>b) 80 mm</v>
      </c>
      <c r="E282" s="13" t="str">
        <f>DQE!E249</f>
        <v>u</v>
      </c>
      <c r="F282" s="124">
        <f>DQE!F249</f>
        <v>0</v>
      </c>
    </row>
    <row r="283" spans="2:6" ht="18" hidden="1" customHeight="1" x14ac:dyDescent="0.25">
      <c r="B283" s="57">
        <f>DQE!B250</f>
        <v>0</v>
      </c>
      <c r="C283" s="105"/>
      <c r="D283" s="12" t="str">
        <f>DQE!D250</f>
        <v>c) 100 mm</v>
      </c>
      <c r="E283" s="13" t="str">
        <f>DQE!E250</f>
        <v>u</v>
      </c>
      <c r="F283" s="124">
        <f>DQE!F250</f>
        <v>0</v>
      </c>
    </row>
    <row r="284" spans="2:6" ht="18" hidden="1" customHeight="1" x14ac:dyDescent="0.25">
      <c r="B284" s="57">
        <f>DQE!B251</f>
        <v>0</v>
      </c>
      <c r="C284" s="105"/>
      <c r="D284" s="12" t="str">
        <f>DQE!D251</f>
        <v>d) 125 mm</v>
      </c>
      <c r="E284" s="13" t="str">
        <f>DQE!E251</f>
        <v>u</v>
      </c>
      <c r="F284" s="124">
        <f>DQE!F251</f>
        <v>0</v>
      </c>
    </row>
    <row r="285" spans="2:6" ht="18" hidden="1" customHeight="1" x14ac:dyDescent="0.25">
      <c r="B285" s="57">
        <f>DQE!B252</f>
        <v>0</v>
      </c>
      <c r="C285" s="105"/>
      <c r="D285" s="12" t="str">
        <f>DQE!D252</f>
        <v>e) 150 mm</v>
      </c>
      <c r="E285" s="13" t="str">
        <f>DQE!E252</f>
        <v>u</v>
      </c>
      <c r="F285" s="124">
        <f>DQE!F252</f>
        <v>0</v>
      </c>
    </row>
    <row r="286" spans="2:6" ht="18" hidden="1" customHeight="1" x14ac:dyDescent="0.25">
      <c r="B286" s="57">
        <f>DQE!B253</f>
        <v>0</v>
      </c>
      <c r="C286" s="105"/>
      <c r="D286" s="12" t="str">
        <f>DQE!D253</f>
        <v>f) 200 mm</v>
      </c>
      <c r="E286" s="13" t="str">
        <f>DQE!E253</f>
        <v>u</v>
      </c>
      <c r="F286" s="124">
        <f>DQE!F253</f>
        <v>0</v>
      </c>
    </row>
    <row r="287" spans="2:6" ht="30" hidden="1" customHeight="1" x14ac:dyDescent="0.25">
      <c r="B287" s="58">
        <f>DQE!B254</f>
        <v>0</v>
      </c>
      <c r="C287" s="105"/>
      <c r="D287" s="98" t="str">
        <f>DQE!D254</f>
        <v>Fourniture et mise en place d'un coffret électrique IP66 pour installation de la télésurveillance</v>
      </c>
      <c r="E287" s="13"/>
      <c r="F287" s="122"/>
    </row>
    <row r="288" spans="2:6" ht="61.5" hidden="1" x14ac:dyDescent="0.25">
      <c r="B288" s="57">
        <f>B287</f>
        <v>0</v>
      </c>
      <c r="C288" s="105"/>
      <c r="D288" s="96" t="s">
        <v>368</v>
      </c>
      <c r="E288" s="72"/>
      <c r="F288" s="122"/>
    </row>
    <row r="289" spans="2:6" ht="18" hidden="1" customHeight="1" x14ac:dyDescent="0.25">
      <c r="B289" s="57">
        <f>DQE!B255</f>
        <v>0</v>
      </c>
      <c r="C289" s="105" t="str">
        <f>DQE!C255</f>
        <v>x</v>
      </c>
      <c r="D289" s="12" t="str">
        <f>DQE!D255</f>
        <v>Fourniture et pose d'un coffret électrique IP66</v>
      </c>
      <c r="E289" s="13" t="str">
        <f>DQE!E255</f>
        <v>u</v>
      </c>
      <c r="F289" s="124">
        <f>DQE!F255</f>
        <v>0</v>
      </c>
    </row>
    <row r="290" spans="2:6" ht="18" hidden="1" customHeight="1" x14ac:dyDescent="0.25">
      <c r="B290" s="57">
        <f>DQE!B256</f>
        <v>0</v>
      </c>
      <c r="C290" s="105" t="str">
        <f>DQE!C256</f>
        <v>x</v>
      </c>
      <c r="D290" s="12" t="str">
        <f>DQE!D256</f>
        <v>Fourniture et pose d'étrier de protection diam 60mm galvanisé</v>
      </c>
      <c r="E290" s="13" t="str">
        <f>DQE!E256</f>
        <v>u</v>
      </c>
      <c r="F290" s="124">
        <f>DQE!F256</f>
        <v>0</v>
      </c>
    </row>
    <row r="291" spans="2:6" ht="18" hidden="1" customHeight="1" x14ac:dyDescent="0.25">
      <c r="B291" s="57">
        <f>DQE!B257</f>
        <v>0</v>
      </c>
      <c r="C291" s="105" t="str">
        <f>DQE!C257</f>
        <v>x</v>
      </c>
      <c r="D291" s="12" t="str">
        <f>DQE!D257</f>
        <v>Fourniture et pose d'une tête de pont béton</v>
      </c>
      <c r="E291" s="13" t="str">
        <f>DQE!E257</f>
        <v>u</v>
      </c>
      <c r="F291" s="124">
        <f>DQE!F257</f>
        <v>0</v>
      </c>
    </row>
    <row r="292" spans="2:6" ht="35.1" customHeight="1" x14ac:dyDescent="0.25">
      <c r="B292" s="58">
        <f>DQE!B258</f>
        <v>1</v>
      </c>
      <c r="C292" s="106"/>
      <c r="D292" s="60" t="str">
        <f>DQE!D258</f>
        <v>Branchement :
Ouverture</v>
      </c>
      <c r="E292" s="61"/>
      <c r="F292" s="121"/>
    </row>
    <row r="293" spans="2:6" ht="18" customHeight="1" x14ac:dyDescent="0.25">
      <c r="B293" s="57">
        <f>DQE!B259</f>
        <v>1</v>
      </c>
      <c r="C293" s="107" t="str">
        <f>DQE!C259</f>
        <v>2-12</v>
      </c>
      <c r="D293" s="90" t="str">
        <f>DQE!D259</f>
        <v>Terrassement pour tranchée de branchement</v>
      </c>
      <c r="E293" s="89"/>
      <c r="F293" s="125"/>
    </row>
    <row r="294" spans="2:6" ht="361.5" x14ac:dyDescent="0.25">
      <c r="B294" s="57">
        <f>B293</f>
        <v>1</v>
      </c>
      <c r="C294" s="105"/>
      <c r="D294" s="16" t="s">
        <v>432</v>
      </c>
      <c r="E294" s="72" t="str">
        <f>DQE!E259</f>
        <v>ml</v>
      </c>
      <c r="F294" s="124">
        <f>DQE!F259</f>
        <v>0</v>
      </c>
    </row>
    <row r="295" spans="2:6" ht="25.5" hidden="1" customHeight="1" x14ac:dyDescent="0.25">
      <c r="B295" s="57">
        <f>DQE!B260</f>
        <v>0</v>
      </c>
      <c r="C295" s="107" t="str">
        <f>DQE!C260</f>
        <v>x</v>
      </c>
      <c r="D295" s="90" t="str">
        <f>DQE!D260</f>
        <v>Forage dirigé sous ouvrages divers y compris fourreau PEHD</v>
      </c>
      <c r="E295" s="89"/>
      <c r="F295" s="125"/>
    </row>
    <row r="296" spans="2:6" ht="98.25" hidden="1" x14ac:dyDescent="0.25">
      <c r="B296" s="57">
        <f>B295</f>
        <v>0</v>
      </c>
      <c r="C296" s="105"/>
      <c r="D296" s="96" t="s">
        <v>391</v>
      </c>
      <c r="E296" s="72" t="str">
        <f>DQE!E260</f>
        <v>ml</v>
      </c>
      <c r="F296" s="124">
        <f>DQE!F260</f>
        <v>0</v>
      </c>
    </row>
    <row r="297" spans="2:6" ht="24" hidden="1" customHeight="1" x14ac:dyDescent="0.25">
      <c r="B297" s="57">
        <f>DQE!B261</f>
        <v>0</v>
      </c>
      <c r="C297" s="107" t="str">
        <f>DQE!C261</f>
        <v>x</v>
      </c>
      <c r="D297" s="93" t="str">
        <f>DQE!D261</f>
        <v>Renouvellement par extraction (tirage)</v>
      </c>
      <c r="E297" s="89"/>
      <c r="F297" s="125"/>
    </row>
    <row r="298" spans="2:6" ht="98.25" hidden="1" x14ac:dyDescent="0.25">
      <c r="B298" s="57">
        <f>B297</f>
        <v>0</v>
      </c>
      <c r="C298" s="105"/>
      <c r="D298" s="96" t="s">
        <v>392</v>
      </c>
      <c r="E298" s="72" t="str">
        <f>DQE!E261</f>
        <v>ml</v>
      </c>
      <c r="F298" s="124">
        <f>DQE!F261</f>
        <v>0</v>
      </c>
    </row>
    <row r="299" spans="2:6" ht="35.1" customHeight="1" x14ac:dyDescent="0.25">
      <c r="B299" s="58">
        <f>DQE!B262</f>
        <v>1</v>
      </c>
      <c r="C299" s="106"/>
      <c r="D299" s="60" t="str">
        <f>DQE!D262</f>
        <v>Branchement :
Canalisations et pièces</v>
      </c>
      <c r="E299" s="61"/>
      <c r="F299" s="121"/>
    </row>
    <row r="300" spans="2:6" ht="30" customHeight="1" x14ac:dyDescent="0.25">
      <c r="B300" s="58">
        <f>DQE!B263</f>
        <v>1</v>
      </c>
      <c r="C300" s="107" t="str">
        <f>DQE!C263</f>
        <v>2-13</v>
      </c>
      <c r="D300" s="93" t="str">
        <f>DQE!D263</f>
        <v>Fourniture et pose d'un dispositif de branchement particulier sur conduite PEHD</v>
      </c>
      <c r="E300" s="89"/>
      <c r="F300" s="125"/>
    </row>
    <row r="301" spans="2:6" ht="109.5" x14ac:dyDescent="0.25">
      <c r="B301" s="57">
        <f>B300</f>
        <v>1</v>
      </c>
      <c r="C301" s="105"/>
      <c r="D301" s="16" t="s">
        <v>371</v>
      </c>
      <c r="E301" s="72"/>
      <c r="F301" s="122"/>
    </row>
    <row r="302" spans="2:6" ht="18" customHeight="1" x14ac:dyDescent="0.25">
      <c r="B302" s="57">
        <f>DQE!B264</f>
        <v>1</v>
      </c>
      <c r="C302" s="105"/>
      <c r="D302" s="12" t="str">
        <f>DQE!D264</f>
        <v>a) 25 mm</v>
      </c>
      <c r="E302" s="13" t="str">
        <f>DQE!E264</f>
        <v>u</v>
      </c>
      <c r="F302" s="124">
        <f>DQE!F264</f>
        <v>0</v>
      </c>
    </row>
    <row r="303" spans="2:6" ht="18" customHeight="1" x14ac:dyDescent="0.25">
      <c r="B303" s="57">
        <f>DQE!B265</f>
        <v>1</v>
      </c>
      <c r="C303" s="105"/>
      <c r="D303" s="12" t="str">
        <f>DQE!D265</f>
        <v>b) 32 mm</v>
      </c>
      <c r="E303" s="13" t="str">
        <f>DQE!E265</f>
        <v>u</v>
      </c>
      <c r="F303" s="124">
        <f>DQE!F265</f>
        <v>0</v>
      </c>
    </row>
    <row r="304" spans="2:6" ht="18" customHeight="1" x14ac:dyDescent="0.25">
      <c r="B304" s="57">
        <f>DQE!B266</f>
        <v>1</v>
      </c>
      <c r="C304" s="105"/>
      <c r="D304" s="12" t="str">
        <f>DQE!D266</f>
        <v>c) 40 mm</v>
      </c>
      <c r="E304" s="13" t="str">
        <f>DQE!E266</f>
        <v>u</v>
      </c>
      <c r="F304" s="124">
        <f>DQE!F266</f>
        <v>0</v>
      </c>
    </row>
    <row r="305" spans="2:6" ht="18" hidden="1" customHeight="1" x14ac:dyDescent="0.25">
      <c r="B305" s="57">
        <f>DQE!B267</f>
        <v>0</v>
      </c>
      <c r="C305" s="105"/>
      <c r="D305" s="12" t="str">
        <f>DQE!D267</f>
        <v>d) 50 mm</v>
      </c>
      <c r="E305" s="13" t="str">
        <f>DQE!E267</f>
        <v>u</v>
      </c>
      <c r="F305" s="124">
        <f>DQE!F267</f>
        <v>0</v>
      </c>
    </row>
    <row r="306" spans="2:6" ht="18" hidden="1" customHeight="1" x14ac:dyDescent="0.25">
      <c r="B306" s="57">
        <f>DQE!B268</f>
        <v>0</v>
      </c>
      <c r="C306" s="105"/>
      <c r="D306" s="12" t="str">
        <f>DQE!D268</f>
        <v>e) 63 mm</v>
      </c>
      <c r="E306" s="13" t="str">
        <f>DQE!E268</f>
        <v>u</v>
      </c>
      <c r="F306" s="124">
        <f>DQE!F268</f>
        <v>0</v>
      </c>
    </row>
    <row r="307" spans="2:6" ht="30" hidden="1" customHeight="1" x14ac:dyDescent="0.25">
      <c r="B307" s="58">
        <f>DQE!B269</f>
        <v>0</v>
      </c>
      <c r="C307" s="107" t="str">
        <f>DQE!C269</f>
        <v>x</v>
      </c>
      <c r="D307" s="93" t="str">
        <f>DQE!D269</f>
        <v>Fourniture et pose d'un dispositif de branchement particulier sur conduite PVC ou Fonte</v>
      </c>
      <c r="E307" s="89"/>
      <c r="F307" s="125"/>
    </row>
    <row r="308" spans="2:6" ht="109.5" hidden="1" x14ac:dyDescent="0.25">
      <c r="B308" s="57">
        <f>B307</f>
        <v>0</v>
      </c>
      <c r="C308" s="105"/>
      <c r="D308" s="16" t="s">
        <v>370</v>
      </c>
      <c r="E308" s="72"/>
      <c r="F308" s="122"/>
    </row>
    <row r="309" spans="2:6" ht="18" hidden="1" customHeight="1" x14ac:dyDescent="0.25">
      <c r="B309" s="57">
        <f>DQE!B270</f>
        <v>0</v>
      </c>
      <c r="C309" s="105"/>
      <c r="D309" s="12" t="str">
        <f>DQE!D270</f>
        <v>a) 25 mm</v>
      </c>
      <c r="E309" s="13" t="str">
        <f>DQE!E270</f>
        <v>u</v>
      </c>
      <c r="F309" s="124">
        <f>DQE!F270</f>
        <v>0</v>
      </c>
    </row>
    <row r="310" spans="2:6" ht="18" hidden="1" customHeight="1" x14ac:dyDescent="0.25">
      <c r="B310" s="57">
        <f>DQE!B271</f>
        <v>0</v>
      </c>
      <c r="C310" s="105"/>
      <c r="D310" s="12" t="str">
        <f>DQE!D271</f>
        <v>b) 32 mm</v>
      </c>
      <c r="E310" s="13" t="str">
        <f>DQE!E271</f>
        <v>u</v>
      </c>
      <c r="F310" s="124">
        <f>DQE!F271</f>
        <v>0</v>
      </c>
    </row>
    <row r="311" spans="2:6" ht="18" hidden="1" customHeight="1" x14ac:dyDescent="0.25">
      <c r="B311" s="57">
        <f>DQE!B272</f>
        <v>0</v>
      </c>
      <c r="C311" s="105"/>
      <c r="D311" s="12" t="str">
        <f>DQE!D272</f>
        <v>c) 40 mm</v>
      </c>
      <c r="E311" s="13" t="str">
        <f>DQE!E272</f>
        <v>u</v>
      </c>
      <c r="F311" s="124">
        <f>DQE!F272</f>
        <v>0</v>
      </c>
    </row>
    <row r="312" spans="2:6" ht="18" hidden="1" customHeight="1" x14ac:dyDescent="0.25">
      <c r="B312" s="57">
        <f>DQE!B273</f>
        <v>0</v>
      </c>
      <c r="C312" s="105"/>
      <c r="D312" s="12" t="str">
        <f>DQE!D273</f>
        <v>d) 50 mm</v>
      </c>
      <c r="E312" s="13" t="str">
        <f>DQE!E273</f>
        <v>u</v>
      </c>
      <c r="F312" s="124">
        <f>DQE!F273</f>
        <v>0</v>
      </c>
    </row>
    <row r="313" spans="2:6" ht="18" hidden="1" customHeight="1" x14ac:dyDescent="0.25">
      <c r="B313" s="57">
        <f>DQE!B274</f>
        <v>0</v>
      </c>
      <c r="C313" s="105"/>
      <c r="D313" s="12" t="str">
        <f>DQE!D274</f>
        <v>e) 63 mm</v>
      </c>
      <c r="E313" s="13" t="str">
        <f>DQE!E274</f>
        <v>u</v>
      </c>
      <c r="F313" s="124">
        <f>DQE!F274</f>
        <v>0</v>
      </c>
    </row>
    <row r="314" spans="2:6" ht="30" hidden="1" customHeight="1" x14ac:dyDescent="0.25">
      <c r="B314" s="58">
        <f>DQE!B275</f>
        <v>0</v>
      </c>
      <c r="C314" s="107" t="str">
        <f>DQE!C275</f>
        <v>x</v>
      </c>
      <c r="D314" s="93" t="str">
        <f>DQE!D275</f>
        <v>Fourniture et pose d'un dispositif de branchement particulier sur conduite Amiante Ciment</v>
      </c>
      <c r="E314" s="89"/>
      <c r="F314" s="125"/>
    </row>
    <row r="315" spans="2:6" ht="121.5" hidden="1" x14ac:dyDescent="0.25">
      <c r="B315" s="57">
        <f>B314</f>
        <v>0</v>
      </c>
      <c r="C315" s="105"/>
      <c r="D315" s="16" t="s">
        <v>369</v>
      </c>
      <c r="E315" s="72"/>
      <c r="F315" s="122"/>
    </row>
    <row r="316" spans="2:6" ht="18" hidden="1" customHeight="1" x14ac:dyDescent="0.25">
      <c r="B316" s="57">
        <f>DQE!B276</f>
        <v>0</v>
      </c>
      <c r="C316" s="105"/>
      <c r="D316" s="12" t="str">
        <f>DQE!D276</f>
        <v>a) 25 mm</v>
      </c>
      <c r="E316" s="13" t="str">
        <f>DQE!E276</f>
        <v>u</v>
      </c>
      <c r="F316" s="124">
        <f>DQE!F276</f>
        <v>0</v>
      </c>
    </row>
    <row r="317" spans="2:6" ht="18" hidden="1" customHeight="1" x14ac:dyDescent="0.25">
      <c r="B317" s="57">
        <f>DQE!B277</f>
        <v>0</v>
      </c>
      <c r="C317" s="105"/>
      <c r="D317" s="12" t="str">
        <f>DQE!D277</f>
        <v>b) 32 mm</v>
      </c>
      <c r="E317" s="13" t="str">
        <f>DQE!E277</f>
        <v>u</v>
      </c>
      <c r="F317" s="124">
        <f>DQE!F277</f>
        <v>0</v>
      </c>
    </row>
    <row r="318" spans="2:6" ht="18" hidden="1" customHeight="1" x14ac:dyDescent="0.25">
      <c r="B318" s="57">
        <f>DQE!B278</f>
        <v>0</v>
      </c>
      <c r="C318" s="105"/>
      <c r="D318" s="12" t="str">
        <f>DQE!D278</f>
        <v>c) 40 mm</v>
      </c>
      <c r="E318" s="13" t="str">
        <f>DQE!E278</f>
        <v>u</v>
      </c>
      <c r="F318" s="124">
        <f>DQE!F278</f>
        <v>0</v>
      </c>
    </row>
    <row r="319" spans="2:6" ht="18" hidden="1" customHeight="1" x14ac:dyDescent="0.25">
      <c r="B319" s="57">
        <f>DQE!B279</f>
        <v>0</v>
      </c>
      <c r="C319" s="105"/>
      <c r="D319" s="12" t="str">
        <f>DQE!D279</f>
        <v>d) 50 mm</v>
      </c>
      <c r="E319" s="13" t="str">
        <f>DQE!E279</f>
        <v>u</v>
      </c>
      <c r="F319" s="124">
        <f>DQE!F279</f>
        <v>0</v>
      </c>
    </row>
    <row r="320" spans="2:6" ht="18" hidden="1" customHeight="1" x14ac:dyDescent="0.25">
      <c r="B320" s="57">
        <f>DQE!B280</f>
        <v>0</v>
      </c>
      <c r="C320" s="105"/>
      <c r="D320" s="12" t="str">
        <f>DQE!D280</f>
        <v>e) 63 mm</v>
      </c>
      <c r="E320" s="13" t="str">
        <f>DQE!E280</f>
        <v>u</v>
      </c>
      <c r="F320" s="124">
        <f>DQE!F280</f>
        <v>0</v>
      </c>
    </row>
    <row r="321" spans="2:6" ht="30" hidden="1" customHeight="1" x14ac:dyDescent="0.25">
      <c r="B321" s="58">
        <f>DQE!B281</f>
        <v>0</v>
      </c>
      <c r="C321" s="88" t="str">
        <f>DQE!C281</f>
        <v>x</v>
      </c>
      <c r="D321" s="93" t="str">
        <f>DQE!D281</f>
        <v>Fourniture et pose de fourreau TPC - Diam ext</v>
      </c>
      <c r="E321" s="89"/>
      <c r="F321" s="125"/>
    </row>
    <row r="322" spans="2:6" ht="61.5" hidden="1" x14ac:dyDescent="0.25">
      <c r="B322" s="57">
        <f>B321</f>
        <v>0</v>
      </c>
      <c r="C322" s="105"/>
      <c r="D322" s="16" t="s">
        <v>484</v>
      </c>
      <c r="E322" s="72"/>
      <c r="F322" s="122"/>
    </row>
    <row r="323" spans="2:6" ht="18" hidden="1" customHeight="1" x14ac:dyDescent="0.25">
      <c r="B323" s="57">
        <f>DQE!B282</f>
        <v>0</v>
      </c>
      <c r="C323" s="105"/>
      <c r="D323" s="12" t="str">
        <f>DQE!D282</f>
        <v>a) 50 mm</v>
      </c>
      <c r="E323" s="13" t="str">
        <f>DQE!E282</f>
        <v>ml</v>
      </c>
      <c r="F323" s="124">
        <f>DQE!F282</f>
        <v>0</v>
      </c>
    </row>
    <row r="324" spans="2:6" ht="18" hidden="1" customHeight="1" x14ac:dyDescent="0.25">
      <c r="B324" s="57">
        <f>DQE!B283</f>
        <v>0</v>
      </c>
      <c r="C324" s="105"/>
      <c r="D324" s="12" t="str">
        <f>DQE!D283</f>
        <v>b) 63 mm</v>
      </c>
      <c r="E324" s="13" t="str">
        <f>DQE!E283</f>
        <v>ml</v>
      </c>
      <c r="F324" s="124">
        <f>DQE!F283</f>
        <v>0</v>
      </c>
    </row>
    <row r="325" spans="2:6" ht="18" hidden="1" customHeight="1" x14ac:dyDescent="0.25">
      <c r="B325" s="57">
        <f>DQE!B284</f>
        <v>0</v>
      </c>
      <c r="C325" s="105"/>
      <c r="D325" s="12" t="str">
        <f>DQE!D284</f>
        <v>c) 90 mm</v>
      </c>
      <c r="E325" s="13" t="str">
        <f>DQE!E284</f>
        <v>ml</v>
      </c>
      <c r="F325" s="124">
        <f>DQE!F284</f>
        <v>0</v>
      </c>
    </row>
    <row r="326" spans="2:6" ht="30" customHeight="1" x14ac:dyDescent="0.25">
      <c r="B326" s="58">
        <f>DQE!B285</f>
        <v>1</v>
      </c>
      <c r="C326" s="107" t="str">
        <f>DQE!C285</f>
        <v>2-14</v>
      </c>
      <c r="D326" s="93" t="str">
        <f>DQE!D285</f>
        <v>Fourniture et pose de canalisation PEHD électrosoudable série PE 100 PN 16 bars y compris fourreau  - Diamètre int/ext</v>
      </c>
      <c r="E326" s="89"/>
      <c r="F326" s="125"/>
    </row>
    <row r="327" spans="2:6" ht="85.5" x14ac:dyDescent="0.25">
      <c r="B327" s="57">
        <f>B326</f>
        <v>1</v>
      </c>
      <c r="C327" s="105"/>
      <c r="D327" s="16" t="s">
        <v>398</v>
      </c>
      <c r="E327" s="72"/>
      <c r="F327" s="122"/>
    </row>
    <row r="328" spans="2:6" ht="18" customHeight="1" x14ac:dyDescent="0.25">
      <c r="B328" s="57">
        <f>DQE!B286</f>
        <v>1</v>
      </c>
      <c r="C328" s="105"/>
      <c r="D328" s="12" t="str">
        <f>DQE!D286</f>
        <v>a) 19/25 mm</v>
      </c>
      <c r="E328" s="13" t="str">
        <f>DQE!E286</f>
        <v>ml</v>
      </c>
      <c r="F328" s="124">
        <f>DQE!F286</f>
        <v>0</v>
      </c>
    </row>
    <row r="329" spans="2:6" ht="18" customHeight="1" x14ac:dyDescent="0.25">
      <c r="B329" s="57">
        <f>DQE!B287</f>
        <v>1</v>
      </c>
      <c r="C329" s="105"/>
      <c r="D329" s="12" t="str">
        <f>DQE!D287</f>
        <v>b) 26/32 mm</v>
      </c>
      <c r="E329" s="13" t="str">
        <f>DQE!E287</f>
        <v>ml</v>
      </c>
      <c r="F329" s="124">
        <f>DQE!F287</f>
        <v>0</v>
      </c>
    </row>
    <row r="330" spans="2:6" ht="18" customHeight="1" x14ac:dyDescent="0.25">
      <c r="B330" s="57">
        <f>DQE!B288</f>
        <v>1</v>
      </c>
      <c r="C330" s="105"/>
      <c r="D330" s="12" t="str">
        <f>DQE!D288</f>
        <v>c) 32,6/40 mm</v>
      </c>
      <c r="E330" s="13" t="str">
        <f>DQE!E288</f>
        <v>ml</v>
      </c>
      <c r="F330" s="124">
        <f>DQE!F288</f>
        <v>0</v>
      </c>
    </row>
    <row r="331" spans="2:6" ht="18" hidden="1" customHeight="1" x14ac:dyDescent="0.25">
      <c r="B331" s="57">
        <f>DQE!B289</f>
        <v>0</v>
      </c>
      <c r="C331" s="105"/>
      <c r="D331" s="12" t="str">
        <f>DQE!D289</f>
        <v>d) 40,8/50 mm</v>
      </c>
      <c r="E331" s="13" t="str">
        <f>DQE!E289</f>
        <v>ml</v>
      </c>
      <c r="F331" s="124">
        <f>DQE!F289</f>
        <v>0</v>
      </c>
    </row>
    <row r="332" spans="2:6" ht="18" hidden="1" customHeight="1" x14ac:dyDescent="0.25">
      <c r="B332" s="57">
        <f>DQE!B290</f>
        <v>0</v>
      </c>
      <c r="C332" s="105"/>
      <c r="D332" s="12" t="str">
        <f>DQE!D290</f>
        <v>e) 51,4/63 mm</v>
      </c>
      <c r="E332" s="13" t="str">
        <f>DQE!E290</f>
        <v>ml</v>
      </c>
      <c r="F332" s="124">
        <f>DQE!F290</f>
        <v>0</v>
      </c>
    </row>
    <row r="333" spans="2:6" ht="18" customHeight="1" x14ac:dyDescent="0.25">
      <c r="B333" s="58">
        <f>DQE!B291</f>
        <v>1</v>
      </c>
      <c r="C333" s="107" t="str">
        <f>DQE!C291</f>
        <v>2-15</v>
      </c>
      <c r="D333" s="90" t="str">
        <f>DQE!D291</f>
        <v>Fourniture et pose de citerneau pour compteur</v>
      </c>
      <c r="E333" s="89"/>
      <c r="F333" s="125"/>
    </row>
    <row r="334" spans="2:6" ht="205.5" x14ac:dyDescent="0.25">
      <c r="B334" s="57">
        <f>B333</f>
        <v>1</v>
      </c>
      <c r="C334" s="105"/>
      <c r="D334" s="16" t="s">
        <v>514</v>
      </c>
      <c r="E334" s="72"/>
      <c r="F334" s="122"/>
    </row>
    <row r="335" spans="2:6" ht="18" customHeight="1" x14ac:dyDescent="0.25">
      <c r="B335" s="57">
        <f>DQE!B292</f>
        <v>1</v>
      </c>
      <c r="C335" s="105"/>
      <c r="D335" s="12" t="str">
        <f>DQE!D292</f>
        <v>a) citerneau enterré composite avec tampon 250kN réglable Fonte ou Composite 1 à 2 compteurs</v>
      </c>
      <c r="E335" s="13" t="str">
        <f>DQE!E292</f>
        <v>u</v>
      </c>
      <c r="F335" s="124">
        <f>DQE!F292</f>
        <v>0</v>
      </c>
    </row>
    <row r="336" spans="2:6" ht="18" customHeight="1" x14ac:dyDescent="0.25">
      <c r="B336" s="57">
        <f>DQE!B293</f>
        <v>1</v>
      </c>
      <c r="C336" s="105"/>
      <c r="D336" s="12" t="str">
        <f>DQE!D293</f>
        <v>b) citerneau enterré composite avec tampon 250kN réglable Fonte ou Composite 3 à 5 compteurs</v>
      </c>
      <c r="E336" s="13" t="str">
        <f>DQE!E293</f>
        <v>u</v>
      </c>
      <c r="F336" s="124">
        <f>DQE!F293</f>
        <v>0</v>
      </c>
    </row>
    <row r="337" spans="2:6" ht="18" hidden="1" customHeight="1" x14ac:dyDescent="0.25">
      <c r="B337" s="57">
        <f>DQE!B294</f>
        <v>0</v>
      </c>
      <c r="C337" s="105"/>
      <c r="D337" s="12" t="str">
        <f>DQE!D294</f>
        <v>c) citerneau enterré composite avec tampon 250kN réglable Fonte ou Composite 6 à 8 compteurs</v>
      </c>
      <c r="E337" s="13" t="str">
        <f>DQE!E294</f>
        <v>u</v>
      </c>
      <c r="F337" s="124">
        <f>DQE!F294</f>
        <v>0</v>
      </c>
    </row>
    <row r="338" spans="2:6" ht="18" hidden="1" customHeight="1" x14ac:dyDescent="0.25">
      <c r="B338" s="57">
        <f>DQE!B295</f>
        <v>0</v>
      </c>
      <c r="C338" s="105"/>
      <c r="D338" s="12" t="str">
        <f>DQE!D295</f>
        <v>d) citerneau enterré compact avec tampon 250kN réglable Composite</v>
      </c>
      <c r="E338" s="13" t="str">
        <f>DQE!E295</f>
        <v>u</v>
      </c>
      <c r="F338" s="124">
        <f>DQE!F295</f>
        <v>0</v>
      </c>
    </row>
    <row r="339" spans="2:6" ht="18" hidden="1" customHeight="1" x14ac:dyDescent="0.25">
      <c r="B339" s="57">
        <f>DQE!B296</f>
        <v>0</v>
      </c>
      <c r="C339" s="105"/>
      <c r="D339" s="12" t="str">
        <f>DQE!D296</f>
        <v>e) citerneau enterré béton avec tampon 250kN réglable Fonte</v>
      </c>
      <c r="E339" s="13" t="str">
        <f>DQE!E296</f>
        <v>u</v>
      </c>
      <c r="F339" s="124">
        <f>DQE!F296</f>
        <v>0</v>
      </c>
    </row>
    <row r="340" spans="2:6" ht="18" hidden="1" customHeight="1" x14ac:dyDescent="0.25">
      <c r="B340" s="57">
        <f>DQE!B297</f>
        <v>0</v>
      </c>
      <c r="C340" s="105"/>
      <c r="D340" s="12" t="str">
        <f>DQE!D297</f>
        <v>f) coffret aérien mural calorifugé sur socle ou encastrable</v>
      </c>
      <c r="E340" s="13" t="str">
        <f>DQE!E297</f>
        <v>u</v>
      </c>
      <c r="F340" s="124">
        <f>DQE!F297</f>
        <v>0</v>
      </c>
    </row>
    <row r="341" spans="2:6" ht="18" customHeight="1" x14ac:dyDescent="0.25">
      <c r="B341" s="58">
        <f>DQE!B298</f>
        <v>1</v>
      </c>
      <c r="C341" s="107" t="str">
        <f>DQE!C298</f>
        <v>2-16</v>
      </c>
      <c r="D341" s="90" t="str">
        <f>DQE!D298</f>
        <v>Fourniture et pose d'une nourrice pour branchement collectif</v>
      </c>
      <c r="E341" s="89"/>
      <c r="F341" s="125"/>
    </row>
    <row r="342" spans="2:6" ht="85.5" x14ac:dyDescent="0.25">
      <c r="B342" s="57">
        <f>B341</f>
        <v>1</v>
      </c>
      <c r="C342" s="105"/>
      <c r="D342" s="16" t="s">
        <v>476</v>
      </c>
      <c r="E342" s="72"/>
      <c r="F342" s="122"/>
    </row>
    <row r="343" spans="2:6" ht="18" hidden="1" customHeight="1" x14ac:dyDescent="0.25">
      <c r="B343" s="57">
        <f>DQE!B299</f>
        <v>0</v>
      </c>
      <c r="C343" s="105"/>
      <c r="D343" s="12" t="str">
        <f>DQE!D299</f>
        <v>a) pour 2 compteurs</v>
      </c>
      <c r="E343" s="13" t="str">
        <f>DQE!E299</f>
        <v>u</v>
      </c>
      <c r="F343" s="124">
        <f>DQE!F299</f>
        <v>0</v>
      </c>
    </row>
    <row r="344" spans="2:6" ht="18" customHeight="1" x14ac:dyDescent="0.25">
      <c r="B344" s="57">
        <f>DQE!B300</f>
        <v>1</v>
      </c>
      <c r="C344" s="105"/>
      <c r="D344" s="12" t="str">
        <f>DQE!D300</f>
        <v>b) pour 3 compteurs</v>
      </c>
      <c r="E344" s="13" t="str">
        <f>DQE!E300</f>
        <v>u</v>
      </c>
      <c r="F344" s="124">
        <f>DQE!F300</f>
        <v>0</v>
      </c>
    </row>
    <row r="345" spans="2:6" ht="18" hidden="1" customHeight="1" x14ac:dyDescent="0.25">
      <c r="B345" s="57">
        <f>DQE!B301</f>
        <v>0</v>
      </c>
      <c r="C345" s="105"/>
      <c r="D345" s="12" t="str">
        <f>DQE!D301</f>
        <v>c) pour 4 compteurs</v>
      </c>
      <c r="E345" s="13" t="str">
        <f>DQE!E301</f>
        <v>u</v>
      </c>
      <c r="F345" s="124">
        <f>DQE!F301</f>
        <v>0</v>
      </c>
    </row>
    <row r="346" spans="2:6" ht="18" hidden="1" customHeight="1" x14ac:dyDescent="0.25">
      <c r="B346" s="57">
        <f>DQE!B302</f>
        <v>0</v>
      </c>
      <c r="C346" s="105"/>
      <c r="D346" s="12" t="str">
        <f>DQE!D302</f>
        <v>d) par compteur supplémentaire</v>
      </c>
      <c r="E346" s="13" t="str">
        <f>DQE!E302</f>
        <v>u</v>
      </c>
      <c r="F346" s="124">
        <f>DQE!F302</f>
        <v>0</v>
      </c>
    </row>
    <row r="347" spans="2:6" ht="35.1" customHeight="1" x14ac:dyDescent="0.25">
      <c r="B347" s="58">
        <f>DQE!B303</f>
        <v>1</v>
      </c>
      <c r="C347" s="106"/>
      <c r="D347" s="60" t="str">
        <f>DQE!D303</f>
        <v>Branchement :
Raccordement</v>
      </c>
      <c r="E347" s="61"/>
      <c r="F347" s="121"/>
    </row>
    <row r="348" spans="2:6" ht="18" customHeight="1" x14ac:dyDescent="0.25">
      <c r="B348" s="57">
        <f>DQE!B304</f>
        <v>1</v>
      </c>
      <c r="C348" s="107" t="str">
        <f>DQE!C304</f>
        <v>2-17</v>
      </c>
      <c r="D348" s="90" t="str">
        <f>DQE!D304</f>
        <v>Raccordement de branchement projeté sur compteur en extérieur</v>
      </c>
      <c r="E348" s="89"/>
      <c r="F348" s="125"/>
    </row>
    <row r="349" spans="2:6" ht="73.5" x14ac:dyDescent="0.25">
      <c r="B349" s="57">
        <f>B348</f>
        <v>1</v>
      </c>
      <c r="C349" s="105"/>
      <c r="D349" s="16" t="s">
        <v>372</v>
      </c>
      <c r="E349" s="72" t="str">
        <f>DQE!E304</f>
        <v>u</v>
      </c>
      <c r="F349" s="124">
        <f>DQE!F304</f>
        <v>0</v>
      </c>
    </row>
    <row r="350" spans="2:6" ht="18" customHeight="1" x14ac:dyDescent="0.25">
      <c r="B350" s="57">
        <f>DQE!B305</f>
        <v>1</v>
      </c>
      <c r="C350" s="107" t="str">
        <f>DQE!C305</f>
        <v>2-18</v>
      </c>
      <c r="D350" s="90" t="str">
        <f>DQE!D305</f>
        <v>Raccordement de branchement projeté sur compteur en intérieur</v>
      </c>
      <c r="E350" s="89"/>
      <c r="F350" s="125"/>
    </row>
    <row r="351" spans="2:6" ht="85.5" x14ac:dyDescent="0.25">
      <c r="B351" s="57">
        <f>B350</f>
        <v>1</v>
      </c>
      <c r="C351" s="105"/>
      <c r="D351" s="16" t="s">
        <v>382</v>
      </c>
      <c r="E351" s="72" t="str">
        <f>DQE!E305</f>
        <v>u</v>
      </c>
      <c r="F351" s="124">
        <f>DQE!F305</f>
        <v>0</v>
      </c>
    </row>
    <row r="352" spans="2:6" ht="35.1" customHeight="1" x14ac:dyDescent="0.25">
      <c r="B352" s="58">
        <f>DQE!B306</f>
        <v>1</v>
      </c>
      <c r="C352" s="106"/>
      <c r="D352" s="60" t="str">
        <f>DQE!D306</f>
        <v>Travaux spéciaux :
Démolition / Dépose / Comblement - Aérien</v>
      </c>
      <c r="E352" s="61"/>
      <c r="F352" s="121"/>
    </row>
    <row r="353" spans="2:6" ht="18" customHeight="1" x14ac:dyDescent="0.25">
      <c r="B353" s="58">
        <f>DQE!B307</f>
        <v>1</v>
      </c>
      <c r="C353" s="105"/>
      <c r="D353" s="25" t="str">
        <f>DQE!D307</f>
        <v>Démolition</v>
      </c>
      <c r="E353" s="13"/>
      <c r="F353" s="122"/>
    </row>
    <row r="354" spans="2:6" ht="45" hidden="1" customHeight="1" x14ac:dyDescent="0.25">
      <c r="B354" s="57">
        <f>DQE!B308</f>
        <v>0</v>
      </c>
      <c r="C354" s="107" t="str">
        <f>DQE!C308</f>
        <v>x</v>
      </c>
      <c r="D354" s="93" t="str">
        <f>DQE!D308</f>
        <v>Démolition du réseau existant de toute nature sauf en fibre ciment, canalisations et ouvrages de visite y compris, évacuation des déblais dans une décharge appropriée.</v>
      </c>
      <c r="E354" s="89"/>
      <c r="F354" s="125"/>
    </row>
    <row r="355" spans="2:6" ht="109.5" hidden="1" x14ac:dyDescent="0.25">
      <c r="B355" s="57">
        <f>B354</f>
        <v>0</v>
      </c>
      <c r="C355" s="105"/>
      <c r="D355" s="16" t="s">
        <v>373</v>
      </c>
      <c r="E355" s="72" t="str">
        <f>DQE!E308</f>
        <v>ml</v>
      </c>
      <c r="F355" s="124">
        <f>DQE!F308</f>
        <v>0</v>
      </c>
    </row>
    <row r="356" spans="2:6" ht="45" hidden="1" customHeight="1" x14ac:dyDescent="0.25">
      <c r="B356" s="57">
        <f>DQE!B309</f>
        <v>0</v>
      </c>
      <c r="C356" s="107" t="str">
        <f>DQE!C309</f>
        <v>x</v>
      </c>
      <c r="D356" s="93" t="str">
        <f>DQE!D309</f>
        <v>Démolition du réseau existant en fibre ciment, canalisations et ouvrages de visite y compris, pour renouvellement en lieu et place, évacuation des déblais dans une décharge appropriée - SOUS SECTION 3</v>
      </c>
      <c r="E356" s="89"/>
      <c r="F356" s="125"/>
    </row>
    <row r="357" spans="2:6" ht="133.5" hidden="1" x14ac:dyDescent="0.25">
      <c r="B357" s="57">
        <f>B356</f>
        <v>0</v>
      </c>
      <c r="C357" s="105"/>
      <c r="D357" s="16" t="s">
        <v>374</v>
      </c>
      <c r="E357" s="72" t="str">
        <f>DQE!E309</f>
        <v>ml</v>
      </c>
      <c r="F357" s="124">
        <f>DQE!F309</f>
        <v>0</v>
      </c>
    </row>
    <row r="358" spans="2:6" ht="45" hidden="1" customHeight="1" x14ac:dyDescent="0.25">
      <c r="B358" s="57">
        <f>DQE!B310</f>
        <v>0</v>
      </c>
      <c r="C358" s="107" t="str">
        <f>DQE!C310</f>
        <v>x</v>
      </c>
      <c r="D358" s="93" t="str">
        <f>DQE!D310</f>
        <v>Démolition du réseau existant en fibre ciment pour intervention ponctuelle, évacuation des déblais dans une décharge appropriée - SOUS SECTION 4</v>
      </c>
      <c r="E358" s="89"/>
      <c r="F358" s="125"/>
    </row>
    <row r="359" spans="2:6" ht="133.5" hidden="1" x14ac:dyDescent="0.25">
      <c r="B359" s="57">
        <f>B358</f>
        <v>0</v>
      </c>
      <c r="C359" s="105"/>
      <c r="D359" s="16" t="s">
        <v>375</v>
      </c>
      <c r="E359" s="72" t="str">
        <f>DQE!E310</f>
        <v>u</v>
      </c>
      <c r="F359" s="124">
        <f>DQE!F310</f>
        <v>0</v>
      </c>
    </row>
    <row r="360" spans="2:6" ht="18" customHeight="1" x14ac:dyDescent="0.25">
      <c r="B360" s="57">
        <f>DQE!B311</f>
        <v>1</v>
      </c>
      <c r="C360" s="107" t="str">
        <f>DQE!C311</f>
        <v>2-19</v>
      </c>
      <c r="D360" s="90" t="str">
        <f>DQE!D311</f>
        <v>Dépose de bouche incendie</v>
      </c>
      <c r="E360" s="89"/>
      <c r="F360" s="125"/>
    </row>
    <row r="361" spans="2:6" ht="89.25" x14ac:dyDescent="0.25">
      <c r="B361" s="57">
        <f>B360</f>
        <v>1</v>
      </c>
      <c r="C361" s="105"/>
      <c r="D361" s="16" t="s">
        <v>552</v>
      </c>
      <c r="E361" s="72" t="str">
        <f>DQE!E311</f>
        <v>u</v>
      </c>
      <c r="F361" s="124">
        <f>DQE!F311</f>
        <v>0</v>
      </c>
    </row>
    <row r="362" spans="2:6" ht="18" hidden="1" customHeight="1" x14ac:dyDescent="0.25">
      <c r="B362" s="57">
        <f>DQE!B312</f>
        <v>0</v>
      </c>
      <c r="C362" s="107" t="str">
        <f>DQE!C312</f>
        <v>x</v>
      </c>
      <c r="D362" s="90" t="str">
        <f>DQE!D312</f>
        <v>Comblement de conduite à abandonner en béton fluide maigre</v>
      </c>
      <c r="E362" s="89"/>
      <c r="F362" s="125"/>
    </row>
    <row r="363" spans="2:6" ht="102" hidden="1" x14ac:dyDescent="0.25">
      <c r="B363" s="57">
        <f>B362</f>
        <v>0</v>
      </c>
      <c r="C363" s="105"/>
      <c r="D363" s="16" t="s">
        <v>411</v>
      </c>
      <c r="E363" s="72" t="str">
        <f>DQE!E312</f>
        <v>m3</v>
      </c>
      <c r="F363" s="124">
        <f>DQE!F312</f>
        <v>0</v>
      </c>
    </row>
    <row r="364" spans="2:6" ht="24" customHeight="1" x14ac:dyDescent="0.25">
      <c r="B364" s="58">
        <f>DQE!B313</f>
        <v>1</v>
      </c>
      <c r="C364" s="105"/>
      <c r="D364" s="25" t="str">
        <f>DQE!D313</f>
        <v>Réseau aérien</v>
      </c>
      <c r="E364" s="13"/>
      <c r="F364" s="122"/>
    </row>
    <row r="365" spans="2:6" ht="25.5" customHeight="1" x14ac:dyDescent="0.25">
      <c r="B365" s="57">
        <f>DQE!B314</f>
        <v>1</v>
      </c>
      <c r="C365" s="107" t="str">
        <f>DQE!C314</f>
        <v>2-20</v>
      </c>
      <c r="D365" s="90" t="str">
        <f>DQE!D314</f>
        <v>Pose d'une canalisation provisoire "volante" rue de la Forge</v>
      </c>
      <c r="E365" s="89"/>
      <c r="F365" s="125"/>
    </row>
    <row r="366" spans="2:6" ht="75.75" customHeight="1" x14ac:dyDescent="0.25">
      <c r="B366" s="57">
        <f>B365</f>
        <v>1</v>
      </c>
      <c r="C366" s="105"/>
      <c r="D366" s="91" t="s">
        <v>378</v>
      </c>
      <c r="E366" s="72" t="str">
        <f>DQE!E314</f>
        <v>ml</v>
      </c>
      <c r="F366" s="124">
        <f>DQE!F314</f>
        <v>0</v>
      </c>
    </row>
    <row r="367" spans="2:6" ht="18" hidden="1" customHeight="1" x14ac:dyDescent="0.25">
      <c r="B367" s="57">
        <f>DQE!B315</f>
        <v>0</v>
      </c>
      <c r="C367" s="107" t="str">
        <f>DQE!C315</f>
        <v>x</v>
      </c>
      <c r="D367" s="90" t="str">
        <f>DQE!D315</f>
        <v>Fourniture et pose de fourreau acier - PEHD posé en élévation ou encorbellement</v>
      </c>
      <c r="E367" s="89"/>
      <c r="F367" s="125"/>
    </row>
    <row r="368" spans="2:6" ht="102" hidden="1" x14ac:dyDescent="0.25">
      <c r="B368" s="57">
        <f>B367</f>
        <v>0</v>
      </c>
      <c r="C368" s="105"/>
      <c r="D368" s="91" t="s">
        <v>376</v>
      </c>
      <c r="E368" s="72" t="str">
        <f>DQE!E315</f>
        <v>ml</v>
      </c>
      <c r="F368" s="124">
        <f>DQE!F315</f>
        <v>0</v>
      </c>
    </row>
    <row r="369" spans="2:6" ht="18" hidden="1" customHeight="1" x14ac:dyDescent="0.25">
      <c r="B369" s="57">
        <f>DQE!B316</f>
        <v>0</v>
      </c>
      <c r="C369" s="105" t="str">
        <f>DQE!C316</f>
        <v>x</v>
      </c>
      <c r="D369" s="87" t="str">
        <f>DQE!D316</f>
        <v>Fourniture et pose de calorifugeage de canalisation</v>
      </c>
      <c r="E369" s="13"/>
      <c r="F369" s="122"/>
    </row>
    <row r="370" spans="2:6" ht="102" hidden="1" x14ac:dyDescent="0.25">
      <c r="B370" s="57">
        <f>B369</f>
        <v>0</v>
      </c>
      <c r="C370" s="105"/>
      <c r="D370" s="91" t="s">
        <v>377</v>
      </c>
      <c r="E370" s="72" t="str">
        <f>DQE!E316</f>
        <v>ml</v>
      </c>
      <c r="F370" s="124">
        <f>DQE!F316</f>
        <v>0</v>
      </c>
    </row>
    <row r="371" spans="2:6" ht="22.5" customHeight="1" x14ac:dyDescent="0.25">
      <c r="B371" s="58">
        <f>DQE!B317</f>
        <v>1</v>
      </c>
      <c r="C371" s="106"/>
      <c r="D371" s="60" t="str">
        <f>DQE!D317</f>
        <v>Divers</v>
      </c>
      <c r="E371" s="61"/>
      <c r="F371" s="121"/>
    </row>
    <row r="372" spans="2:6" ht="18" customHeight="1" x14ac:dyDescent="0.25">
      <c r="B372" s="57">
        <f>DQE!B318</f>
        <v>1</v>
      </c>
      <c r="C372" s="107" t="str">
        <f>DQE!C318</f>
        <v>2-21</v>
      </c>
      <c r="D372" s="90" t="str">
        <f>DQE!D318</f>
        <v>Dépose de BAC existante</v>
      </c>
      <c r="E372" s="89"/>
      <c r="F372" s="125"/>
    </row>
    <row r="373" spans="2:6" ht="102" x14ac:dyDescent="0.25">
      <c r="B373" s="57">
        <f>B372</f>
        <v>1</v>
      </c>
      <c r="C373" s="105"/>
      <c r="D373" s="16" t="s">
        <v>380</v>
      </c>
      <c r="E373" s="72" t="str">
        <f>DQE!E318</f>
        <v>u</v>
      </c>
      <c r="F373" s="124">
        <f>DQE!F318</f>
        <v>0</v>
      </c>
    </row>
    <row r="374" spans="2:6" ht="18" customHeight="1" x14ac:dyDescent="0.25">
      <c r="B374" s="57">
        <f>DQE!B317</f>
        <v>1</v>
      </c>
      <c r="C374" s="88" t="str">
        <f>DQE!C319</f>
        <v>2-22</v>
      </c>
      <c r="D374" s="93" t="str">
        <f>DQE!D319</f>
        <v>Traversée d'un obstacle physique y compris réfection (mur, haie, clôture, …)</v>
      </c>
      <c r="E374" s="89"/>
      <c r="F374" s="125"/>
    </row>
    <row r="375" spans="2:6" ht="76.5" x14ac:dyDescent="0.25">
      <c r="B375" s="57">
        <f>B374</f>
        <v>1</v>
      </c>
      <c r="C375" s="105"/>
      <c r="D375" s="16" t="s">
        <v>381</v>
      </c>
      <c r="E375" s="72" t="str">
        <f>DQE!E319</f>
        <v>u</v>
      </c>
      <c r="F375" s="124">
        <f>DQE!F319</f>
        <v>0</v>
      </c>
    </row>
    <row r="376" spans="2:6" ht="18" hidden="1" customHeight="1" x14ac:dyDescent="0.25">
      <c r="B376" s="57">
        <f>DQE!B320</f>
        <v>0</v>
      </c>
      <c r="C376" s="88" t="str">
        <f>DQE!C320</f>
        <v>x</v>
      </c>
      <c r="D376" s="93" t="str">
        <f>DQE!D320</f>
        <v>Divers 1</v>
      </c>
      <c r="E376" s="89"/>
      <c r="F376" s="125"/>
    </row>
    <row r="377" spans="2:6" ht="38.25" hidden="1" x14ac:dyDescent="0.25">
      <c r="B377" s="57">
        <f>B376</f>
        <v>0</v>
      </c>
      <c r="C377" s="105"/>
      <c r="D377" s="16" t="s">
        <v>463</v>
      </c>
      <c r="E377" s="72" t="str">
        <f>DQE!E320</f>
        <v>u</v>
      </c>
      <c r="F377" s="124">
        <f>DQE!F320</f>
        <v>0</v>
      </c>
    </row>
    <row r="378" spans="2:6" ht="18" hidden="1" customHeight="1" x14ac:dyDescent="0.25">
      <c r="B378" s="57">
        <f>DQE!B321</f>
        <v>0</v>
      </c>
      <c r="C378" s="107" t="str">
        <f>DQE!C321</f>
        <v>x</v>
      </c>
      <c r="D378" s="93" t="str">
        <f>DQE!D321</f>
        <v>Divers 2</v>
      </c>
      <c r="E378" s="89"/>
      <c r="F378" s="125"/>
    </row>
    <row r="379" spans="2:6" ht="38.25" hidden="1" x14ac:dyDescent="0.25">
      <c r="B379" s="57">
        <f>B378</f>
        <v>0</v>
      </c>
      <c r="C379" s="105"/>
      <c r="D379" s="16" t="s">
        <v>463</v>
      </c>
      <c r="E379" s="72" t="str">
        <f>DQE!E321</f>
        <v>u</v>
      </c>
      <c r="F379" s="124">
        <f>DQE!F321</f>
        <v>0</v>
      </c>
    </row>
    <row r="380" spans="2:6" ht="22.5" customHeight="1" x14ac:dyDescent="0.25">
      <c r="B380" s="58">
        <f>DQE!B322</f>
        <v>1</v>
      </c>
      <c r="C380" s="106"/>
      <c r="D380" s="60" t="str">
        <f>DQE!D322</f>
        <v>Remblais</v>
      </c>
      <c r="E380" s="61"/>
      <c r="F380" s="121"/>
    </row>
    <row r="381" spans="2:6" ht="18" hidden="1" customHeight="1" x14ac:dyDescent="0.25">
      <c r="B381" s="57">
        <f>DQE!B323</f>
        <v>0</v>
      </c>
      <c r="C381" s="107" t="str">
        <f>DQE!C323</f>
        <v>x</v>
      </c>
      <c r="D381" s="90" t="str">
        <f>DQE!D323</f>
        <v>Grave Non Traitée 0/150</v>
      </c>
      <c r="E381" s="89"/>
      <c r="F381" s="125"/>
    </row>
    <row r="382" spans="2:6" ht="147.75" hidden="1" customHeight="1" x14ac:dyDescent="0.25">
      <c r="B382" s="57">
        <f>B381</f>
        <v>0</v>
      </c>
      <c r="C382" s="105"/>
      <c r="D382" s="91" t="s">
        <v>386</v>
      </c>
      <c r="E382" s="72" t="str">
        <f>DQE!E323</f>
        <v>m3</v>
      </c>
      <c r="F382" s="124">
        <f>DQE!F323</f>
        <v>0</v>
      </c>
    </row>
    <row r="383" spans="2:6" ht="18" hidden="1" customHeight="1" x14ac:dyDescent="0.25">
      <c r="B383" s="57">
        <f>DQE!B324</f>
        <v>0</v>
      </c>
      <c r="C383" s="107" t="str">
        <f>DQE!C324</f>
        <v>x</v>
      </c>
      <c r="D383" s="90" t="str">
        <f>DQE!D324</f>
        <v>Grave Non Traitée 0/20</v>
      </c>
      <c r="E383" s="89"/>
      <c r="F383" s="125"/>
    </row>
    <row r="384" spans="2:6" ht="149.25" hidden="1" customHeight="1" x14ac:dyDescent="0.25">
      <c r="B384" s="57">
        <f>B383</f>
        <v>0</v>
      </c>
      <c r="C384" s="105"/>
      <c r="D384" s="91" t="s">
        <v>385</v>
      </c>
      <c r="E384" s="72" t="str">
        <f>DQE!E324</f>
        <v>m3</v>
      </c>
      <c r="F384" s="124">
        <f>DQE!F324</f>
        <v>0</v>
      </c>
    </row>
    <row r="385" spans="2:9" ht="23.25" customHeight="1" x14ac:dyDescent="0.25">
      <c r="B385" s="57">
        <f>DQE!B325</f>
        <v>1</v>
      </c>
      <c r="C385" s="107" t="str">
        <f>DQE!C325</f>
        <v>2-23</v>
      </c>
      <c r="D385" s="90" t="str">
        <f>DQE!D325</f>
        <v>Grave Non Traitée 0/31,5</v>
      </c>
      <c r="E385" s="89"/>
      <c r="F385" s="125"/>
    </row>
    <row r="386" spans="2:9" ht="147.75" customHeight="1" thickBot="1" x14ac:dyDescent="0.3">
      <c r="B386" s="57">
        <f>B385</f>
        <v>1</v>
      </c>
      <c r="C386" s="105"/>
      <c r="D386" s="91" t="s">
        <v>383</v>
      </c>
      <c r="E386" s="72" t="str">
        <f>DQE!E325</f>
        <v>m3</v>
      </c>
      <c r="F386" s="124">
        <f>DQE!F325</f>
        <v>0</v>
      </c>
    </row>
    <row r="387" spans="2:9" ht="18" hidden="1" customHeight="1" x14ac:dyDescent="0.3">
      <c r="B387" s="57">
        <f>DQE!B326</f>
        <v>0</v>
      </c>
      <c r="C387" s="107" t="str">
        <f>DQE!C326</f>
        <v>x</v>
      </c>
      <c r="D387" s="90" t="str">
        <f>DQE!D326</f>
        <v>Matériaux recyclés</v>
      </c>
      <c r="E387" s="89"/>
      <c r="F387" s="125"/>
    </row>
    <row r="388" spans="2:9" ht="147.75" hidden="1" customHeight="1" x14ac:dyDescent="0.3">
      <c r="B388" s="57">
        <f>B387</f>
        <v>0</v>
      </c>
      <c r="C388" s="105"/>
      <c r="D388" s="91" t="s">
        <v>384</v>
      </c>
      <c r="E388" s="72" t="str">
        <f>DQE!E326</f>
        <v>m3</v>
      </c>
      <c r="F388" s="124">
        <f>DQE!F326</f>
        <v>0</v>
      </c>
    </row>
    <row r="389" spans="2:9" ht="18" hidden="1" customHeight="1" x14ac:dyDescent="0.3">
      <c r="B389" s="57">
        <f>DQE!B327</f>
        <v>0</v>
      </c>
      <c r="C389" s="102" t="str">
        <f>DQE!C327</f>
        <v>x</v>
      </c>
      <c r="D389" s="92" t="str">
        <f>DQE!D327</f>
        <v>Béton de tranchée</v>
      </c>
      <c r="E389" s="41"/>
      <c r="F389" s="115"/>
    </row>
    <row r="390" spans="2:9" ht="102.75" hidden="1" thickBot="1" x14ac:dyDescent="0.3">
      <c r="B390" s="57">
        <f>B389</f>
        <v>0</v>
      </c>
      <c r="C390" s="117"/>
      <c r="D390" s="101" t="s">
        <v>387</v>
      </c>
      <c r="E390" s="119" t="str">
        <f>DQE!E327</f>
        <v>m3</v>
      </c>
      <c r="F390" s="120">
        <f>DQE!F327</f>
        <v>0</v>
      </c>
    </row>
    <row r="391" spans="2:9" ht="18" customHeight="1" thickBot="1" x14ac:dyDescent="0.3">
      <c r="B391" s="58">
        <f>DQE!B329</f>
        <v>1</v>
      </c>
      <c r="C391" s="2"/>
      <c r="D391" s="37"/>
      <c r="E391" s="38"/>
      <c r="F391" s="73"/>
    </row>
    <row r="392" spans="2:9" ht="21.75" hidden="1" customHeight="1" thickBot="1" x14ac:dyDescent="0.3">
      <c r="B392" s="58">
        <f>DQE!B330</f>
        <v>0</v>
      </c>
      <c r="C392" s="51">
        <f>DQE!C330</f>
        <v>3</v>
      </c>
      <c r="D392" s="52" t="str">
        <f>DQE!D330</f>
        <v>RESEAU D'ASSAINISSEMENT - TRAVAUX EN TRANCHEE</v>
      </c>
      <c r="E392" s="7"/>
      <c r="F392" s="111"/>
    </row>
    <row r="393" spans="2:9" ht="28.5" hidden="1" customHeight="1" x14ac:dyDescent="0.3">
      <c r="B393" s="58">
        <f>DQE!B331</f>
        <v>0</v>
      </c>
      <c r="C393" s="106"/>
      <c r="D393" s="60" t="str">
        <f>DQE!D331</f>
        <v>Collecteur :
Ouverture</v>
      </c>
      <c r="E393" s="61"/>
      <c r="F393" s="121"/>
    </row>
    <row r="394" spans="2:9" ht="18" hidden="1" customHeight="1" x14ac:dyDescent="0.3">
      <c r="B394" s="58">
        <f>DQE!B332</f>
        <v>0</v>
      </c>
      <c r="C394" s="105"/>
      <c r="D394" s="25" t="str">
        <f>DQE!D332</f>
        <v>Terrassement</v>
      </c>
      <c r="E394" s="13"/>
      <c r="F394" s="122"/>
    </row>
    <row r="395" spans="2:9" ht="18" hidden="1" customHeight="1" x14ac:dyDescent="0.3">
      <c r="B395" s="57">
        <f>DQE!B333</f>
        <v>0</v>
      </c>
      <c r="C395" s="107" t="str">
        <f>DQE!C333</f>
        <v>x</v>
      </c>
      <c r="D395" s="90" t="str">
        <f>DQE!D333</f>
        <v>Terrassement en tranchée</v>
      </c>
      <c r="E395" s="89"/>
      <c r="F395" s="125"/>
    </row>
    <row r="396" spans="2:9" ht="362.25" hidden="1" thickBot="1" x14ac:dyDescent="0.3">
      <c r="B396" s="57">
        <f>B395</f>
        <v>0</v>
      </c>
      <c r="C396" s="105"/>
      <c r="D396" s="16" t="s">
        <v>473</v>
      </c>
      <c r="E396" s="72" t="str">
        <f>DQE!E333</f>
        <v>ml</v>
      </c>
      <c r="F396" s="120">
        <f>DQE!F333</f>
        <v>0</v>
      </c>
      <c r="I396" s="81"/>
    </row>
    <row r="397" spans="2:9" ht="18" hidden="1" customHeight="1" x14ac:dyDescent="0.3">
      <c r="B397" s="57">
        <f>DQE!B334</f>
        <v>0</v>
      </c>
      <c r="C397" s="102" t="str">
        <f>DQE!C334</f>
        <v>x</v>
      </c>
      <c r="D397" s="92" t="str">
        <f>DQE!D334</f>
        <v>Plus-value pour terrain rocheux</v>
      </c>
      <c r="E397" s="41"/>
      <c r="F397" s="115"/>
    </row>
    <row r="398" spans="2:9" ht="56.25" hidden="1" customHeight="1" x14ac:dyDescent="0.3">
      <c r="B398" s="57">
        <f>B397</f>
        <v>0</v>
      </c>
      <c r="C398" s="105"/>
      <c r="D398" s="96" t="s">
        <v>336</v>
      </c>
      <c r="E398" s="72" t="str">
        <f>DQE!E334</f>
        <v>dm/m</v>
      </c>
      <c r="F398" s="124">
        <f>DQE!F334</f>
        <v>0</v>
      </c>
    </row>
    <row r="399" spans="2:9" ht="30.75" hidden="1" customHeight="1" x14ac:dyDescent="0.3">
      <c r="B399" s="57">
        <f>DQE!B335</f>
        <v>0</v>
      </c>
      <c r="C399" s="105" t="str">
        <f>DQE!C334</f>
        <v>x</v>
      </c>
      <c r="D399" s="97" t="str">
        <f>DQE!D335</f>
        <v>Plus-value de surlargeur de tranchée pour pose en parallèle d'une conduite de refoulement, eau potable ou réseau autre concessionnaire</v>
      </c>
      <c r="E399" s="13"/>
      <c r="F399" s="122"/>
    </row>
    <row r="400" spans="2:9" ht="69.599999999999994" hidden="1" customHeight="1" x14ac:dyDescent="0.3">
      <c r="B400" s="57">
        <f>DQE!B335</f>
        <v>0</v>
      </c>
      <c r="C400" s="105"/>
      <c r="D400" s="16" t="s">
        <v>394</v>
      </c>
      <c r="E400" s="72" t="str">
        <f>DQE!E335</f>
        <v>ml</v>
      </c>
      <c r="F400" s="124">
        <f>DQE!F335</f>
        <v>0</v>
      </c>
    </row>
    <row r="401" spans="2:6" ht="26.25" hidden="1" customHeight="1" x14ac:dyDescent="0.3">
      <c r="B401" s="57">
        <f>DQE!B336</f>
        <v>0</v>
      </c>
      <c r="C401" s="107" t="str">
        <f>DQE!C336</f>
        <v>x</v>
      </c>
      <c r="D401" s="90" t="str">
        <f>DQE!D336</f>
        <v>Plus value pour évacuation HAP non conforme (&gt;50mg/kg)</v>
      </c>
      <c r="E401" s="89"/>
      <c r="F401" s="125"/>
    </row>
    <row r="402" spans="2:6" ht="60" hidden="1" customHeight="1" x14ac:dyDescent="0.3">
      <c r="B402" s="57">
        <f>B401</f>
        <v>0</v>
      </c>
      <c r="C402" s="105"/>
      <c r="D402" s="96" t="s">
        <v>290</v>
      </c>
      <c r="E402" s="72" t="str">
        <f>DQE!E336</f>
        <v>m3</v>
      </c>
      <c r="F402" s="124">
        <f>DQE!F336</f>
        <v>0</v>
      </c>
    </row>
    <row r="403" spans="2:6" ht="18" hidden="1" customHeight="1" x14ac:dyDescent="0.3">
      <c r="B403" s="58">
        <f>DQE!B337</f>
        <v>0</v>
      </c>
      <c r="C403" s="105"/>
      <c r="D403" s="25" t="str">
        <f>DQE!D337</f>
        <v>Eclatement</v>
      </c>
      <c r="E403" s="13"/>
      <c r="F403" s="122"/>
    </row>
    <row r="404" spans="2:6" ht="18" hidden="1" customHeight="1" x14ac:dyDescent="0.3">
      <c r="B404" s="57">
        <f>DQE!B338</f>
        <v>0</v>
      </c>
      <c r="C404" s="107" t="str">
        <f>DQE!C338</f>
        <v>x</v>
      </c>
      <c r="D404" s="93" t="str">
        <f>DQE!D338</f>
        <v>Eclatement de réseau y compris fosses</v>
      </c>
      <c r="E404" s="89"/>
      <c r="F404" s="125"/>
    </row>
    <row r="405" spans="2:6" ht="147" hidden="1" thickBot="1" x14ac:dyDescent="0.3">
      <c r="B405" s="57">
        <f>B404</f>
        <v>0</v>
      </c>
      <c r="C405" s="104"/>
      <c r="D405" s="76" t="s">
        <v>438</v>
      </c>
      <c r="E405" s="77" t="str">
        <f>DQE!E338</f>
        <v>ml</v>
      </c>
      <c r="F405" s="113">
        <f>DQE!F338</f>
        <v>0</v>
      </c>
    </row>
    <row r="406" spans="2:6" ht="18" hidden="1" customHeight="1" x14ac:dyDescent="0.3">
      <c r="B406" s="58">
        <f>DQE!B339</f>
        <v>0</v>
      </c>
      <c r="C406" s="105"/>
      <c r="D406" s="25" t="str">
        <f>DQE!D339</f>
        <v>Forage</v>
      </c>
      <c r="E406" s="13"/>
      <c r="F406" s="122"/>
    </row>
    <row r="407" spans="2:6" ht="22.5" hidden="1" customHeight="1" x14ac:dyDescent="0.3">
      <c r="B407" s="58">
        <f>DQE!B340</f>
        <v>0</v>
      </c>
      <c r="C407" s="107" t="str">
        <f>DQE!C340</f>
        <v>x</v>
      </c>
      <c r="D407" s="99" t="str">
        <f>DQE!D340</f>
        <v xml:space="preserve">Forage horizontal sous ouvrages divers y compris fourreau Acier ou PEHD </v>
      </c>
      <c r="E407" s="89"/>
      <c r="F407" s="125"/>
    </row>
    <row r="408" spans="2:6" ht="99" hidden="1" thickBot="1" x14ac:dyDescent="0.3">
      <c r="B408" s="57">
        <f>B407</f>
        <v>0</v>
      </c>
      <c r="C408" s="105"/>
      <c r="D408" s="96" t="s">
        <v>390</v>
      </c>
      <c r="E408" s="72"/>
      <c r="F408" s="122"/>
    </row>
    <row r="409" spans="2:6" ht="18" hidden="1" customHeight="1" x14ac:dyDescent="0.3">
      <c r="B409" s="57">
        <f>DQE!B341</f>
        <v>0</v>
      </c>
      <c r="C409" s="105"/>
      <c r="D409" s="16" t="str">
        <f>DQE!D341</f>
        <v>a) 150 mm</v>
      </c>
      <c r="E409" s="13" t="str">
        <f>DQE!E341</f>
        <v>ml</v>
      </c>
      <c r="F409" s="124">
        <f>DQE!F341</f>
        <v>0</v>
      </c>
    </row>
    <row r="410" spans="2:6" ht="18" hidden="1" customHeight="1" x14ac:dyDescent="0.3">
      <c r="B410" s="57">
        <f>DQE!B342</f>
        <v>0</v>
      </c>
      <c r="C410" s="105"/>
      <c r="D410" s="16" t="str">
        <f>DQE!D342</f>
        <v>b) 200 mm</v>
      </c>
      <c r="E410" s="13" t="str">
        <f>DQE!E342</f>
        <v>ml</v>
      </c>
      <c r="F410" s="124">
        <f>DQE!F342</f>
        <v>0</v>
      </c>
    </row>
    <row r="411" spans="2:6" ht="18" hidden="1" customHeight="1" x14ac:dyDescent="0.3">
      <c r="B411" s="57">
        <f>DQE!B343</f>
        <v>0</v>
      </c>
      <c r="C411" s="105"/>
      <c r="D411" s="16" t="str">
        <f>DQE!D343</f>
        <v>c) 250 mm</v>
      </c>
      <c r="E411" s="13" t="str">
        <f>DQE!E343</f>
        <v>ml</v>
      </c>
      <c r="F411" s="124">
        <f>DQE!F343</f>
        <v>0</v>
      </c>
    </row>
    <row r="412" spans="2:6" ht="18" hidden="1" customHeight="1" x14ac:dyDescent="0.3">
      <c r="B412" s="57">
        <f>DQE!B344</f>
        <v>0</v>
      </c>
      <c r="C412" s="105"/>
      <c r="D412" s="16" t="str">
        <f>DQE!D344</f>
        <v>d) 300 mm</v>
      </c>
      <c r="E412" s="13" t="str">
        <f>DQE!E344</f>
        <v>ml</v>
      </c>
      <c r="F412" s="124">
        <f>DQE!F344</f>
        <v>0</v>
      </c>
    </row>
    <row r="413" spans="2:6" ht="18" hidden="1" customHeight="1" x14ac:dyDescent="0.3">
      <c r="B413" s="57">
        <f>DQE!B345</f>
        <v>0</v>
      </c>
      <c r="C413" s="105"/>
      <c r="D413" s="16" t="str">
        <f>DQE!D345</f>
        <v>e) 400 mm</v>
      </c>
      <c r="E413" s="13" t="str">
        <f>DQE!E345</f>
        <v>ml</v>
      </c>
      <c r="F413" s="124">
        <f>DQE!F345</f>
        <v>0</v>
      </c>
    </row>
    <row r="414" spans="2:6" ht="18" hidden="1" customHeight="1" x14ac:dyDescent="0.3">
      <c r="B414" s="57">
        <f>DQE!B346</f>
        <v>0</v>
      </c>
      <c r="C414" s="105"/>
      <c r="D414" s="16" t="str">
        <f>DQE!D346</f>
        <v>f) 500 mm</v>
      </c>
      <c r="E414" s="13" t="str">
        <f>DQE!E346</f>
        <v>ml</v>
      </c>
      <c r="F414" s="124">
        <f>DQE!F346</f>
        <v>0</v>
      </c>
    </row>
    <row r="415" spans="2:6" ht="18" hidden="1" customHeight="1" x14ac:dyDescent="0.3">
      <c r="B415" s="57">
        <f>DQE!B347</f>
        <v>0</v>
      </c>
      <c r="C415" s="105"/>
      <c r="D415" s="16" t="str">
        <f>DQE!D347</f>
        <v>g) 600 mm</v>
      </c>
      <c r="E415" s="13" t="str">
        <f>DQE!E347</f>
        <v>ml</v>
      </c>
      <c r="F415" s="124">
        <f>DQE!F347</f>
        <v>0</v>
      </c>
    </row>
    <row r="416" spans="2:6" ht="18" hidden="1" customHeight="1" x14ac:dyDescent="0.3">
      <c r="B416" s="58">
        <f>DQE!B348</f>
        <v>0</v>
      </c>
      <c r="C416" s="105" t="str">
        <f>DQE!C348</f>
        <v>x</v>
      </c>
      <c r="D416" s="98" t="str">
        <f>DQE!D348</f>
        <v xml:space="preserve">Forage dirigé sous ouvrages divers y compris fourreau PEHD </v>
      </c>
      <c r="E416" s="13"/>
      <c r="F416" s="122"/>
    </row>
    <row r="417" spans="2:6" ht="99" hidden="1" thickBot="1" x14ac:dyDescent="0.3">
      <c r="B417" s="57">
        <f>B416</f>
        <v>0</v>
      </c>
      <c r="C417" s="105"/>
      <c r="D417" s="96" t="s">
        <v>391</v>
      </c>
      <c r="E417" s="72"/>
      <c r="F417" s="122"/>
    </row>
    <row r="418" spans="2:6" ht="18" hidden="1" customHeight="1" x14ac:dyDescent="0.3">
      <c r="B418" s="57">
        <f>DQE!B349</f>
        <v>0</v>
      </c>
      <c r="C418" s="105"/>
      <c r="D418" s="16" t="str">
        <f>DQE!D349</f>
        <v>a) 150 mm</v>
      </c>
      <c r="E418" s="13" t="str">
        <f>DQE!E349</f>
        <v>ml</v>
      </c>
      <c r="F418" s="124">
        <f>DQE!F349</f>
        <v>0</v>
      </c>
    </row>
    <row r="419" spans="2:6" ht="18" hidden="1" customHeight="1" x14ac:dyDescent="0.3">
      <c r="B419" s="57">
        <f>DQE!B350</f>
        <v>0</v>
      </c>
      <c r="C419" s="105"/>
      <c r="D419" s="16" t="str">
        <f>DQE!D350</f>
        <v>b) 200 mm</v>
      </c>
      <c r="E419" s="13" t="str">
        <f>DQE!E350</f>
        <v>ml</v>
      </c>
      <c r="F419" s="124">
        <f>DQE!F350</f>
        <v>0</v>
      </c>
    </row>
    <row r="420" spans="2:6" ht="18" hidden="1" customHeight="1" x14ac:dyDescent="0.3">
      <c r="B420" s="57">
        <f>DQE!B351</f>
        <v>0</v>
      </c>
      <c r="C420" s="105"/>
      <c r="D420" s="16" t="str">
        <f>DQE!D351</f>
        <v>c) 250 mm</v>
      </c>
      <c r="E420" s="13" t="str">
        <f>DQE!E351</f>
        <v>ml</v>
      </c>
      <c r="F420" s="124">
        <f>DQE!F351</f>
        <v>0</v>
      </c>
    </row>
    <row r="421" spans="2:6" ht="18" hidden="1" customHeight="1" x14ac:dyDescent="0.3">
      <c r="B421" s="57">
        <f>DQE!B352</f>
        <v>0</v>
      </c>
      <c r="C421" s="105"/>
      <c r="D421" s="16" t="str">
        <f>DQE!D352</f>
        <v>d) 300 mm</v>
      </c>
      <c r="E421" s="13" t="str">
        <f>DQE!E352</f>
        <v>ml</v>
      </c>
      <c r="F421" s="124">
        <f>DQE!F352</f>
        <v>0</v>
      </c>
    </row>
    <row r="422" spans="2:6" ht="18" hidden="1" customHeight="1" x14ac:dyDescent="0.3">
      <c r="B422" s="57">
        <f>DQE!B353</f>
        <v>0</v>
      </c>
      <c r="C422" s="105"/>
      <c r="D422" s="16" t="str">
        <f>DQE!D353</f>
        <v>e) 400 mm</v>
      </c>
      <c r="E422" s="13" t="str">
        <f>DQE!E353</f>
        <v>ml</v>
      </c>
      <c r="F422" s="124">
        <f>DQE!F353</f>
        <v>0</v>
      </c>
    </row>
    <row r="423" spans="2:6" ht="18" hidden="1" customHeight="1" x14ac:dyDescent="0.3">
      <c r="B423" s="57">
        <f>DQE!B354</f>
        <v>0</v>
      </c>
      <c r="C423" s="105"/>
      <c r="D423" s="16" t="str">
        <f>DQE!D354</f>
        <v>f) 500 mm</v>
      </c>
      <c r="E423" s="13" t="str">
        <f>DQE!E354</f>
        <v>ml</v>
      </c>
      <c r="F423" s="124">
        <f>DQE!F354</f>
        <v>0</v>
      </c>
    </row>
    <row r="424" spans="2:6" ht="18" hidden="1" customHeight="1" x14ac:dyDescent="0.3">
      <c r="B424" s="57">
        <f>DQE!B355</f>
        <v>0</v>
      </c>
      <c r="C424" s="105"/>
      <c r="D424" s="16" t="str">
        <f>DQE!D355</f>
        <v>g) 600 mm</v>
      </c>
      <c r="E424" s="13" t="str">
        <f>DQE!E355</f>
        <v>ml</v>
      </c>
      <c r="F424" s="124">
        <f>DQE!F355</f>
        <v>0</v>
      </c>
    </row>
    <row r="425" spans="2:6" ht="30" hidden="1" customHeight="1" x14ac:dyDescent="0.3">
      <c r="B425" s="58">
        <f>DQE!B356</f>
        <v>0</v>
      </c>
      <c r="C425" s="106"/>
      <c r="D425" s="97" t="str">
        <f>DQE!D356</f>
        <v>Collecteur :
Canalisations</v>
      </c>
      <c r="E425" s="61"/>
      <c r="F425" s="121"/>
    </row>
    <row r="426" spans="2:6" ht="75" hidden="1" thickBot="1" x14ac:dyDescent="0.3">
      <c r="B426" s="57">
        <f>B425</f>
        <v>0</v>
      </c>
      <c r="C426" s="105"/>
      <c r="D426" s="96" t="s">
        <v>397</v>
      </c>
      <c r="E426" s="72"/>
      <c r="F426" s="122"/>
    </row>
    <row r="427" spans="2:6" ht="18" hidden="1" customHeight="1" x14ac:dyDescent="0.3">
      <c r="B427" s="58">
        <f>DQE!B357</f>
        <v>0</v>
      </c>
      <c r="C427" s="105" t="str">
        <f>DQE!C357</f>
        <v>x</v>
      </c>
      <c r="D427" s="26" t="str">
        <f>DQE!D357</f>
        <v>Canalisations gravitaires PVC - classe CR 16 - Diamètre ext</v>
      </c>
      <c r="E427" s="13"/>
      <c r="F427" s="122"/>
    </row>
    <row r="428" spans="2:6" ht="18" hidden="1" customHeight="1" x14ac:dyDescent="0.3">
      <c r="B428" s="57">
        <f>DQE!B358</f>
        <v>0</v>
      </c>
      <c r="C428" s="105"/>
      <c r="D428" s="16" t="str">
        <f>DQE!D358</f>
        <v>a) 160 mm</v>
      </c>
      <c r="E428" s="13" t="str">
        <f>DQE!E358</f>
        <v>ml</v>
      </c>
      <c r="F428" s="124">
        <f>DQE!F358</f>
        <v>0</v>
      </c>
    </row>
    <row r="429" spans="2:6" ht="18" hidden="1" customHeight="1" x14ac:dyDescent="0.3">
      <c r="B429" s="57">
        <f>DQE!B359</f>
        <v>0</v>
      </c>
      <c r="C429" s="105"/>
      <c r="D429" s="16" t="str">
        <f>DQE!D359</f>
        <v>b) 200 mm</v>
      </c>
      <c r="E429" s="13" t="str">
        <f>DQE!E359</f>
        <v>ml</v>
      </c>
      <c r="F429" s="124">
        <f>DQE!F359</f>
        <v>0</v>
      </c>
    </row>
    <row r="430" spans="2:6" ht="18" hidden="1" customHeight="1" x14ac:dyDescent="0.3">
      <c r="B430" s="57">
        <f>DQE!B360</f>
        <v>0</v>
      </c>
      <c r="C430" s="105"/>
      <c r="D430" s="16" t="str">
        <f>DQE!D360</f>
        <v>c) 250 mm</v>
      </c>
      <c r="E430" s="13" t="str">
        <f>DQE!E360</f>
        <v>ml</v>
      </c>
      <c r="F430" s="124">
        <f>DQE!F360</f>
        <v>0</v>
      </c>
    </row>
    <row r="431" spans="2:6" ht="18" hidden="1" customHeight="1" x14ac:dyDescent="0.3">
      <c r="B431" s="57">
        <f>DQE!B361</f>
        <v>0</v>
      </c>
      <c r="C431" s="105"/>
      <c r="D431" s="16" t="str">
        <f>DQE!D361</f>
        <v>d) 315 mm</v>
      </c>
      <c r="E431" s="13" t="str">
        <f>DQE!E361</f>
        <v>ml</v>
      </c>
      <c r="F431" s="124">
        <f>DQE!F361</f>
        <v>0</v>
      </c>
    </row>
    <row r="432" spans="2:6" ht="18" hidden="1" customHeight="1" x14ac:dyDescent="0.3">
      <c r="B432" s="57">
        <f>DQE!B362</f>
        <v>0</v>
      </c>
      <c r="C432" s="105"/>
      <c r="D432" s="16" t="str">
        <f>DQE!D362</f>
        <v>e) 400 mm</v>
      </c>
      <c r="E432" s="13" t="str">
        <f>DQE!E362</f>
        <v>ml</v>
      </c>
      <c r="F432" s="124">
        <f>DQE!F362</f>
        <v>0</v>
      </c>
    </row>
    <row r="433" spans="2:6" ht="18" hidden="1" customHeight="1" x14ac:dyDescent="0.3">
      <c r="B433" s="57">
        <f>DQE!B363</f>
        <v>0</v>
      </c>
      <c r="C433" s="105"/>
      <c r="D433" s="16" t="str">
        <f>DQE!D363</f>
        <v>f) 500 mm</v>
      </c>
      <c r="E433" s="13" t="str">
        <f>DQE!E363</f>
        <v>ml</v>
      </c>
      <c r="F433" s="124">
        <f>DQE!F363</f>
        <v>0</v>
      </c>
    </row>
    <row r="434" spans="2:6" ht="27.75" hidden="1" customHeight="1" x14ac:dyDescent="0.3">
      <c r="B434" s="58">
        <f>DQE!B364</f>
        <v>0</v>
      </c>
      <c r="C434" s="105" t="str">
        <f>DQE!C364</f>
        <v>x</v>
      </c>
      <c r="D434" s="26" t="str">
        <f>DQE!D364</f>
        <v>Canalisations gravitaires PVC tri-couche compact - classe SN 12 - Diamètre ext</v>
      </c>
      <c r="E434" s="13"/>
      <c r="F434" s="122"/>
    </row>
    <row r="435" spans="2:6" ht="18" hidden="1" customHeight="1" x14ac:dyDescent="0.3">
      <c r="B435" s="57">
        <f>DQE!B365</f>
        <v>0</v>
      </c>
      <c r="C435" s="105"/>
      <c r="D435" s="16" t="str">
        <f>DQE!D365</f>
        <v>a) 160 mm</v>
      </c>
      <c r="E435" s="13" t="str">
        <f>DQE!E365</f>
        <v>ml</v>
      </c>
      <c r="F435" s="124">
        <f>DQE!F365</f>
        <v>0</v>
      </c>
    </row>
    <row r="436" spans="2:6" ht="18" hidden="1" customHeight="1" x14ac:dyDescent="0.3">
      <c r="B436" s="57">
        <f>DQE!B366</f>
        <v>0</v>
      </c>
      <c r="C436" s="105"/>
      <c r="D436" s="16" t="str">
        <f>DQE!D366</f>
        <v>b) 200 mm</v>
      </c>
      <c r="E436" s="13" t="str">
        <f>DQE!E366</f>
        <v>ml</v>
      </c>
      <c r="F436" s="124">
        <f>DQE!F366</f>
        <v>0</v>
      </c>
    </row>
    <row r="437" spans="2:6" ht="18" hidden="1" customHeight="1" x14ac:dyDescent="0.3">
      <c r="B437" s="57">
        <f>DQE!B367</f>
        <v>0</v>
      </c>
      <c r="C437" s="105"/>
      <c r="D437" s="16" t="str">
        <f>DQE!D367</f>
        <v>c) 250 mm</v>
      </c>
      <c r="E437" s="13" t="str">
        <f>DQE!E367</f>
        <v>ml</v>
      </c>
      <c r="F437" s="124">
        <f>DQE!F367</f>
        <v>0</v>
      </c>
    </row>
    <row r="438" spans="2:6" ht="18" hidden="1" customHeight="1" x14ac:dyDescent="0.3">
      <c r="B438" s="57">
        <f>DQE!B368</f>
        <v>0</v>
      </c>
      <c r="C438" s="105"/>
      <c r="D438" s="16" t="str">
        <f>DQE!D368</f>
        <v>d) 315 mm</v>
      </c>
      <c r="E438" s="13" t="str">
        <f>DQE!E368</f>
        <v>ml</v>
      </c>
      <c r="F438" s="124">
        <f>DQE!F368</f>
        <v>0</v>
      </c>
    </row>
    <row r="439" spans="2:6" ht="18" hidden="1" customHeight="1" x14ac:dyDescent="0.3">
      <c r="B439" s="57">
        <f>DQE!B369</f>
        <v>0</v>
      </c>
      <c r="C439" s="105"/>
      <c r="D439" s="16" t="str">
        <f>DQE!D369</f>
        <v>e) 400 mm</v>
      </c>
      <c r="E439" s="13" t="str">
        <f>DQE!E369</f>
        <v>ml</v>
      </c>
      <c r="F439" s="124">
        <f>DQE!F369</f>
        <v>0</v>
      </c>
    </row>
    <row r="440" spans="2:6" ht="18" hidden="1" customHeight="1" x14ac:dyDescent="0.3">
      <c r="B440" s="57">
        <f>DQE!B370</f>
        <v>0</v>
      </c>
      <c r="C440" s="105"/>
      <c r="D440" s="16" t="str">
        <f>DQE!D370</f>
        <v>f) 500 mm</v>
      </c>
      <c r="E440" s="13" t="str">
        <f>DQE!E370</f>
        <v>ml</v>
      </c>
      <c r="F440" s="124">
        <f>DQE!F370</f>
        <v>0</v>
      </c>
    </row>
    <row r="441" spans="2:6" ht="26.25" hidden="1" customHeight="1" x14ac:dyDescent="0.3">
      <c r="B441" s="58">
        <f>DQE!B371</f>
        <v>0</v>
      </c>
      <c r="C441" s="105" t="str">
        <f>DQE!C371</f>
        <v>x</v>
      </c>
      <c r="D441" s="26" t="str">
        <f>DQE!D371</f>
        <v>Canalisations gravitaires PVC tri-couche compact - classe SN 16 - Diamètre ext</v>
      </c>
      <c r="E441" s="13"/>
      <c r="F441" s="122"/>
    </row>
    <row r="442" spans="2:6" ht="18" hidden="1" customHeight="1" x14ac:dyDescent="0.3">
      <c r="B442" s="57">
        <f>DQE!B372</f>
        <v>0</v>
      </c>
      <c r="C442" s="105"/>
      <c r="D442" s="16" t="str">
        <f>DQE!D372</f>
        <v>a) 160 mm</v>
      </c>
      <c r="E442" s="13" t="str">
        <f>DQE!E372</f>
        <v>ml</v>
      </c>
      <c r="F442" s="124">
        <f>DQE!F372</f>
        <v>0</v>
      </c>
    </row>
    <row r="443" spans="2:6" ht="18" hidden="1" customHeight="1" x14ac:dyDescent="0.3">
      <c r="B443" s="57">
        <f>DQE!B373</f>
        <v>0</v>
      </c>
      <c r="C443" s="105"/>
      <c r="D443" s="16" t="str">
        <f>DQE!D373</f>
        <v>b) 200 mm</v>
      </c>
      <c r="E443" s="13" t="str">
        <f>DQE!E373</f>
        <v>ml</v>
      </c>
      <c r="F443" s="124">
        <f>DQE!F373</f>
        <v>0</v>
      </c>
    </row>
    <row r="444" spans="2:6" ht="18" hidden="1" customHeight="1" x14ac:dyDescent="0.3">
      <c r="B444" s="57">
        <f>DQE!B374</f>
        <v>0</v>
      </c>
      <c r="C444" s="105"/>
      <c r="D444" s="16" t="str">
        <f>DQE!D374</f>
        <v>c) 250 mm</v>
      </c>
      <c r="E444" s="13" t="str">
        <f>DQE!E374</f>
        <v>ml</v>
      </c>
      <c r="F444" s="124">
        <f>DQE!F374</f>
        <v>0</v>
      </c>
    </row>
    <row r="445" spans="2:6" ht="18" hidden="1" customHeight="1" x14ac:dyDescent="0.3">
      <c r="B445" s="57">
        <f>DQE!B375</f>
        <v>0</v>
      </c>
      <c r="C445" s="105"/>
      <c r="D445" s="16" t="str">
        <f>DQE!D375</f>
        <v>d) 315 mm</v>
      </c>
      <c r="E445" s="13" t="str">
        <f>DQE!E375</f>
        <v>ml</v>
      </c>
      <c r="F445" s="124">
        <f>DQE!F375</f>
        <v>0</v>
      </c>
    </row>
    <row r="446" spans="2:6" ht="18" hidden="1" customHeight="1" x14ac:dyDescent="0.3">
      <c r="B446" s="57">
        <f>DQE!B376</f>
        <v>0</v>
      </c>
      <c r="C446" s="105"/>
      <c r="D446" s="16" t="str">
        <f>DQE!D376</f>
        <v>e) 400 mm</v>
      </c>
      <c r="E446" s="13" t="str">
        <f>DQE!E376</f>
        <v>ml</v>
      </c>
      <c r="F446" s="124">
        <f>DQE!F376</f>
        <v>0</v>
      </c>
    </row>
    <row r="447" spans="2:6" ht="18" hidden="1" customHeight="1" x14ac:dyDescent="0.3">
      <c r="B447" s="57">
        <f>DQE!B377</f>
        <v>0</v>
      </c>
      <c r="C447" s="105"/>
      <c r="D447" s="16" t="str">
        <f>DQE!D377</f>
        <v>f) 500 mm</v>
      </c>
      <c r="E447" s="13" t="str">
        <f>DQE!E377</f>
        <v>ml</v>
      </c>
      <c r="F447" s="124">
        <f>DQE!F377</f>
        <v>0</v>
      </c>
    </row>
    <row r="448" spans="2:6" ht="18" hidden="1" customHeight="1" x14ac:dyDescent="0.3">
      <c r="B448" s="58">
        <f>DQE!B378</f>
        <v>0</v>
      </c>
      <c r="C448" s="105" t="str">
        <f>DQE!C378</f>
        <v>x</v>
      </c>
      <c r="D448" s="26" t="str">
        <f>DQE!D378</f>
        <v>Canalisations gravitaires PP - classe SN 12 - Diamètre ext</v>
      </c>
      <c r="E448" s="13"/>
      <c r="F448" s="122"/>
    </row>
    <row r="449" spans="2:6" ht="18" hidden="1" customHeight="1" x14ac:dyDescent="0.3">
      <c r="B449" s="57">
        <f>DQE!B379</f>
        <v>0</v>
      </c>
      <c r="C449" s="105"/>
      <c r="D449" s="16" t="str">
        <f>DQE!D379</f>
        <v>a) 160 mm</v>
      </c>
      <c r="E449" s="13" t="str">
        <f>DQE!E379</f>
        <v>ml</v>
      </c>
      <c r="F449" s="124">
        <f>DQE!F379</f>
        <v>0</v>
      </c>
    </row>
    <row r="450" spans="2:6" ht="18" hidden="1" customHeight="1" x14ac:dyDescent="0.3">
      <c r="B450" s="57">
        <f>DQE!B380</f>
        <v>0</v>
      </c>
      <c r="C450" s="105"/>
      <c r="D450" s="16" t="str">
        <f>DQE!D380</f>
        <v>b) 200 mm</v>
      </c>
      <c r="E450" s="13" t="str">
        <f>DQE!E380</f>
        <v>ml</v>
      </c>
      <c r="F450" s="124">
        <f>DQE!F380</f>
        <v>0</v>
      </c>
    </row>
    <row r="451" spans="2:6" ht="18" hidden="1" customHeight="1" x14ac:dyDescent="0.3">
      <c r="B451" s="57">
        <f>DQE!B381</f>
        <v>0</v>
      </c>
      <c r="C451" s="105"/>
      <c r="D451" s="16" t="str">
        <f>DQE!D381</f>
        <v>c) 250 mm</v>
      </c>
      <c r="E451" s="13" t="str">
        <f>DQE!E381</f>
        <v>ml</v>
      </c>
      <c r="F451" s="124">
        <f>DQE!F381</f>
        <v>0</v>
      </c>
    </row>
    <row r="452" spans="2:6" ht="18" hidden="1" customHeight="1" x14ac:dyDescent="0.3">
      <c r="B452" s="57">
        <f>DQE!B382</f>
        <v>0</v>
      </c>
      <c r="C452" s="105"/>
      <c r="D452" s="16" t="str">
        <f>DQE!D382</f>
        <v>d) 315 mm</v>
      </c>
      <c r="E452" s="13" t="str">
        <f>DQE!E382</f>
        <v>ml</v>
      </c>
      <c r="F452" s="124">
        <f>DQE!F382</f>
        <v>0</v>
      </c>
    </row>
    <row r="453" spans="2:6" ht="18" hidden="1" customHeight="1" x14ac:dyDescent="0.3">
      <c r="B453" s="57">
        <f>DQE!B383</f>
        <v>0</v>
      </c>
      <c r="C453" s="105"/>
      <c r="D453" s="16" t="str">
        <f>DQE!D383</f>
        <v>e) 400 mm</v>
      </c>
      <c r="E453" s="13" t="str">
        <f>DQE!E383</f>
        <v>ml</v>
      </c>
      <c r="F453" s="124">
        <f>DQE!F383</f>
        <v>0</v>
      </c>
    </row>
    <row r="454" spans="2:6" ht="18" hidden="1" customHeight="1" x14ac:dyDescent="0.3">
      <c r="B454" s="57">
        <f>DQE!B384</f>
        <v>0</v>
      </c>
      <c r="C454" s="105"/>
      <c r="D454" s="16" t="str">
        <f>DQE!D384</f>
        <v>f) 500 mm</v>
      </c>
      <c r="E454" s="13" t="str">
        <f>DQE!E384</f>
        <v>ml</v>
      </c>
      <c r="F454" s="124">
        <f>DQE!F384</f>
        <v>0</v>
      </c>
    </row>
    <row r="455" spans="2:6" ht="18" hidden="1" customHeight="1" x14ac:dyDescent="0.3">
      <c r="B455" s="58">
        <f>DQE!B385</f>
        <v>0</v>
      </c>
      <c r="C455" s="105" t="str">
        <f>DQE!C385</f>
        <v>x</v>
      </c>
      <c r="D455" s="26" t="str">
        <f>DQE!D385</f>
        <v>Canalisations gravitaires PP - classe SN 16 - Diamètre ext</v>
      </c>
      <c r="E455" s="13"/>
      <c r="F455" s="122"/>
    </row>
    <row r="456" spans="2:6" ht="18" hidden="1" customHeight="1" x14ac:dyDescent="0.3">
      <c r="B456" s="57">
        <f>DQE!B386</f>
        <v>0</v>
      </c>
      <c r="C456" s="105"/>
      <c r="D456" s="16" t="str">
        <f>DQE!D386</f>
        <v>a) 160 mm</v>
      </c>
      <c r="E456" s="13" t="str">
        <f>DQE!E386</f>
        <v>ml</v>
      </c>
      <c r="F456" s="124">
        <f>DQE!F386</f>
        <v>0</v>
      </c>
    </row>
    <row r="457" spans="2:6" ht="18" hidden="1" customHeight="1" x14ac:dyDescent="0.3">
      <c r="B457" s="57">
        <f>DQE!B387</f>
        <v>0</v>
      </c>
      <c r="C457" s="105"/>
      <c r="D457" s="16" t="str">
        <f>DQE!D387</f>
        <v>b) 200 mm</v>
      </c>
      <c r="E457" s="13" t="str">
        <f>DQE!E387</f>
        <v>ml</v>
      </c>
      <c r="F457" s="124">
        <f>DQE!F387</f>
        <v>0</v>
      </c>
    </row>
    <row r="458" spans="2:6" ht="18" hidden="1" customHeight="1" x14ac:dyDescent="0.3">
      <c r="B458" s="57">
        <f>DQE!B388</f>
        <v>0</v>
      </c>
      <c r="C458" s="105"/>
      <c r="D458" s="16" t="str">
        <f>DQE!D388</f>
        <v>c) 250 mm</v>
      </c>
      <c r="E458" s="13" t="str">
        <f>DQE!E388</f>
        <v>ml</v>
      </c>
      <c r="F458" s="124">
        <f>DQE!F388</f>
        <v>0</v>
      </c>
    </row>
    <row r="459" spans="2:6" ht="18" hidden="1" customHeight="1" x14ac:dyDescent="0.3">
      <c r="B459" s="57">
        <f>DQE!B389</f>
        <v>0</v>
      </c>
      <c r="C459" s="105"/>
      <c r="D459" s="16" t="str">
        <f>DQE!D389</f>
        <v>d) 315 mm</v>
      </c>
      <c r="E459" s="13" t="str">
        <f>DQE!E389</f>
        <v>ml</v>
      </c>
      <c r="F459" s="124">
        <f>DQE!F389</f>
        <v>0</v>
      </c>
    </row>
    <row r="460" spans="2:6" ht="18" hidden="1" customHeight="1" x14ac:dyDescent="0.3">
      <c r="B460" s="57">
        <f>DQE!B390</f>
        <v>0</v>
      </c>
      <c r="C460" s="105"/>
      <c r="D460" s="16" t="str">
        <f>DQE!D390</f>
        <v>e) 400 mm</v>
      </c>
      <c r="E460" s="13" t="str">
        <f>DQE!E390</f>
        <v>ml</v>
      </c>
      <c r="F460" s="124">
        <f>DQE!F390</f>
        <v>0</v>
      </c>
    </row>
    <row r="461" spans="2:6" ht="18" hidden="1" customHeight="1" x14ac:dyDescent="0.3">
      <c r="B461" s="57">
        <f>DQE!B391</f>
        <v>0</v>
      </c>
      <c r="C461" s="105"/>
      <c r="D461" s="16" t="str">
        <f>DQE!D391</f>
        <v>f) 500 mm</v>
      </c>
      <c r="E461" s="13" t="str">
        <f>DQE!E391</f>
        <v>ml</v>
      </c>
      <c r="F461" s="124">
        <f>DQE!F391</f>
        <v>0</v>
      </c>
    </row>
    <row r="462" spans="2:6" ht="18" hidden="1" customHeight="1" x14ac:dyDescent="0.3">
      <c r="B462" s="58">
        <f>DQE!B392</f>
        <v>0</v>
      </c>
      <c r="C462" s="105" t="str">
        <f>DQE!C392</f>
        <v>x</v>
      </c>
      <c r="D462" s="26" t="str">
        <f>DQE!D392</f>
        <v>Canalisations gravitaires PRV - classe SN10 000 - Diamètre int</v>
      </c>
      <c r="E462" s="13"/>
      <c r="F462" s="122"/>
    </row>
    <row r="463" spans="2:6" ht="18" hidden="1" customHeight="1" x14ac:dyDescent="0.3">
      <c r="B463" s="57">
        <f>DQE!B393</f>
        <v>0</v>
      </c>
      <c r="C463" s="105"/>
      <c r="D463" s="16" t="str">
        <f>DQE!D393</f>
        <v>a) 150 mm</v>
      </c>
      <c r="E463" s="13" t="str">
        <f>DQE!E393</f>
        <v>ml</v>
      </c>
      <c r="F463" s="124">
        <f>DQE!F393</f>
        <v>0</v>
      </c>
    </row>
    <row r="464" spans="2:6" ht="18" hidden="1" customHeight="1" x14ac:dyDescent="0.3">
      <c r="B464" s="57">
        <f>DQE!B394</f>
        <v>0</v>
      </c>
      <c r="C464" s="105"/>
      <c r="D464" s="16" t="str">
        <f>DQE!D394</f>
        <v>b) 200 mm</v>
      </c>
      <c r="E464" s="13" t="str">
        <f>DQE!E394</f>
        <v>ml</v>
      </c>
      <c r="F464" s="124">
        <f>DQE!F394</f>
        <v>0</v>
      </c>
    </row>
    <row r="465" spans="2:6" ht="18" hidden="1" customHeight="1" x14ac:dyDescent="0.3">
      <c r="B465" s="57">
        <f>DQE!B395</f>
        <v>0</v>
      </c>
      <c r="C465" s="105"/>
      <c r="D465" s="16" t="str">
        <f>DQE!D395</f>
        <v>c) 300 mm</v>
      </c>
      <c r="E465" s="13" t="str">
        <f>DQE!E395</f>
        <v>ml</v>
      </c>
      <c r="F465" s="124">
        <f>DQE!F395</f>
        <v>0</v>
      </c>
    </row>
    <row r="466" spans="2:6" ht="18" hidden="1" customHeight="1" x14ac:dyDescent="0.3">
      <c r="B466" s="57">
        <f>DQE!B396</f>
        <v>0</v>
      </c>
      <c r="C466" s="105"/>
      <c r="D466" s="16" t="str">
        <f>DQE!D396</f>
        <v>d) 350 mm</v>
      </c>
      <c r="E466" s="13" t="str">
        <f>DQE!E396</f>
        <v>ml</v>
      </c>
      <c r="F466" s="124">
        <f>DQE!F396</f>
        <v>0</v>
      </c>
    </row>
    <row r="467" spans="2:6" ht="18" hidden="1" customHeight="1" x14ac:dyDescent="0.3">
      <c r="B467" s="57">
        <f>DQE!B397</f>
        <v>0</v>
      </c>
      <c r="C467" s="105"/>
      <c r="D467" s="16" t="str">
        <f>DQE!D397</f>
        <v>e) 400 mm</v>
      </c>
      <c r="E467" s="13" t="str">
        <f>DQE!E397</f>
        <v>ml</v>
      </c>
      <c r="F467" s="124">
        <f>DQE!F397</f>
        <v>0</v>
      </c>
    </row>
    <row r="468" spans="2:6" ht="18" hidden="1" customHeight="1" x14ac:dyDescent="0.3">
      <c r="B468" s="57">
        <f>DQE!B398</f>
        <v>0</v>
      </c>
      <c r="C468" s="105"/>
      <c r="D468" s="16" t="str">
        <f>DQE!D398</f>
        <v>f) 500 mm</v>
      </c>
      <c r="E468" s="13" t="str">
        <f>DQE!E398</f>
        <v>ml</v>
      </c>
      <c r="F468" s="124">
        <f>DQE!F398</f>
        <v>0</v>
      </c>
    </row>
    <row r="469" spans="2:6" ht="18" hidden="1" customHeight="1" x14ac:dyDescent="0.3">
      <c r="B469" s="58">
        <f>DQE!B399</f>
        <v>0</v>
      </c>
      <c r="C469" s="105" t="str">
        <f>DQE!C399</f>
        <v>x</v>
      </c>
      <c r="D469" s="26" t="str">
        <f>DQE!D399</f>
        <v>Canalisations gravitaires Grès - Diamètre int</v>
      </c>
      <c r="E469" s="13"/>
      <c r="F469" s="122"/>
    </row>
    <row r="470" spans="2:6" ht="18" hidden="1" customHeight="1" x14ac:dyDescent="0.3">
      <c r="B470" s="57">
        <f>DQE!B400</f>
        <v>0</v>
      </c>
      <c r="C470" s="105"/>
      <c r="D470" s="16" t="str">
        <f>DQE!D400</f>
        <v>a) 150 mm</v>
      </c>
      <c r="E470" s="13" t="str">
        <f>DQE!E400</f>
        <v>ml</v>
      </c>
      <c r="F470" s="124">
        <f>DQE!F400</f>
        <v>0</v>
      </c>
    </row>
    <row r="471" spans="2:6" ht="18" hidden="1" customHeight="1" x14ac:dyDescent="0.3">
      <c r="B471" s="57">
        <f>DQE!B401</f>
        <v>0</v>
      </c>
      <c r="C471" s="105"/>
      <c r="D471" s="16" t="str">
        <f>DQE!D401</f>
        <v>b) 200 mm</v>
      </c>
      <c r="E471" s="13" t="str">
        <f>DQE!E401</f>
        <v>ml</v>
      </c>
      <c r="F471" s="124">
        <f>DQE!F401</f>
        <v>0</v>
      </c>
    </row>
    <row r="472" spans="2:6" ht="18" hidden="1" customHeight="1" x14ac:dyDescent="0.3">
      <c r="B472" s="57">
        <f>DQE!B402</f>
        <v>0</v>
      </c>
      <c r="C472" s="105"/>
      <c r="D472" s="16" t="str">
        <f>DQE!D402</f>
        <v>c) 250 mm</v>
      </c>
      <c r="E472" s="13" t="str">
        <f>DQE!E402</f>
        <v>ml</v>
      </c>
      <c r="F472" s="124">
        <f>DQE!F402</f>
        <v>0</v>
      </c>
    </row>
    <row r="473" spans="2:6" ht="18" hidden="1" customHeight="1" x14ac:dyDescent="0.3">
      <c r="B473" s="57">
        <f>DQE!B403</f>
        <v>0</v>
      </c>
      <c r="C473" s="105"/>
      <c r="D473" s="16" t="str">
        <f>DQE!D403</f>
        <v>d) 300 mm</v>
      </c>
      <c r="E473" s="13" t="str">
        <f>DQE!E403</f>
        <v>ml</v>
      </c>
      <c r="F473" s="124">
        <f>DQE!F403</f>
        <v>0</v>
      </c>
    </row>
    <row r="474" spans="2:6" ht="18" hidden="1" customHeight="1" x14ac:dyDescent="0.3">
      <c r="B474" s="57">
        <f>DQE!B404</f>
        <v>0</v>
      </c>
      <c r="C474" s="105"/>
      <c r="D474" s="16" t="str">
        <f>DQE!D404</f>
        <v>e) 400 mm</v>
      </c>
      <c r="E474" s="13" t="str">
        <f>DQE!E404</f>
        <v>ml</v>
      </c>
      <c r="F474" s="124">
        <f>DQE!F404</f>
        <v>0</v>
      </c>
    </row>
    <row r="475" spans="2:6" ht="18" hidden="1" customHeight="1" x14ac:dyDescent="0.3">
      <c r="B475" s="57">
        <f>DQE!B405</f>
        <v>0</v>
      </c>
      <c r="C475" s="105"/>
      <c r="D475" s="16" t="str">
        <f>DQE!D405</f>
        <v>f) 500 mm</v>
      </c>
      <c r="E475" s="13" t="str">
        <f>DQE!E405</f>
        <v>ml</v>
      </c>
      <c r="F475" s="124">
        <f>DQE!F405</f>
        <v>0</v>
      </c>
    </row>
    <row r="476" spans="2:6" ht="18" hidden="1" customHeight="1" x14ac:dyDescent="0.3">
      <c r="B476" s="58">
        <f>DQE!B406</f>
        <v>0</v>
      </c>
      <c r="C476" s="105" t="str">
        <f>DQE!C406</f>
        <v>x</v>
      </c>
      <c r="D476" s="26" t="str">
        <f>DQE!D406</f>
        <v>Canalisation gravitaire en Fonte ductile Intégral type assainissement - Diamètre int</v>
      </c>
      <c r="E476" s="13"/>
      <c r="F476" s="122"/>
    </row>
    <row r="477" spans="2:6" ht="18" hidden="1" customHeight="1" x14ac:dyDescent="0.3">
      <c r="B477" s="57">
        <f>DQE!B407</f>
        <v>0</v>
      </c>
      <c r="C477" s="105"/>
      <c r="D477" s="16" t="str">
        <f>DQE!D407</f>
        <v>a) 125 mm</v>
      </c>
      <c r="E477" s="13" t="str">
        <f>DQE!E407</f>
        <v>ml</v>
      </c>
      <c r="F477" s="124">
        <f>DQE!F407</f>
        <v>0</v>
      </c>
    </row>
    <row r="478" spans="2:6" ht="18" hidden="1" customHeight="1" x14ac:dyDescent="0.3">
      <c r="B478" s="57">
        <f>DQE!B408</f>
        <v>0</v>
      </c>
      <c r="C478" s="105"/>
      <c r="D478" s="16" t="str">
        <f>DQE!D408</f>
        <v>b) 150 mm</v>
      </c>
      <c r="E478" s="13" t="str">
        <f>DQE!E408</f>
        <v>ml</v>
      </c>
      <c r="F478" s="124">
        <f>DQE!F408</f>
        <v>0</v>
      </c>
    </row>
    <row r="479" spans="2:6" ht="18" hidden="1" customHeight="1" x14ac:dyDescent="0.3">
      <c r="B479" s="57">
        <f>DQE!B409</f>
        <v>0</v>
      </c>
      <c r="C479" s="105"/>
      <c r="D479" s="16" t="str">
        <f>DQE!D409</f>
        <v>c) 200 mm</v>
      </c>
      <c r="E479" s="13" t="str">
        <f>DQE!E409</f>
        <v>ml</v>
      </c>
      <c r="F479" s="124">
        <f>DQE!F409</f>
        <v>0</v>
      </c>
    </row>
    <row r="480" spans="2:6" ht="18" hidden="1" customHeight="1" x14ac:dyDescent="0.3">
      <c r="B480" s="57">
        <f>DQE!B410</f>
        <v>0</v>
      </c>
      <c r="C480" s="105"/>
      <c r="D480" s="16" t="str">
        <f>DQE!D410</f>
        <v>d) 300 mm</v>
      </c>
      <c r="E480" s="13" t="str">
        <f>DQE!E410</f>
        <v>ml</v>
      </c>
      <c r="F480" s="124">
        <f>DQE!F410</f>
        <v>0</v>
      </c>
    </row>
    <row r="481" spans="2:6" ht="18" hidden="1" customHeight="1" x14ac:dyDescent="0.3">
      <c r="B481" s="57">
        <f>DQE!B411</f>
        <v>0</v>
      </c>
      <c r="C481" s="105"/>
      <c r="D481" s="16" t="str">
        <f>DQE!D411</f>
        <v>e) 400 mm</v>
      </c>
      <c r="E481" s="13" t="str">
        <f>DQE!E411</f>
        <v>ml</v>
      </c>
      <c r="F481" s="124">
        <f>DQE!F411</f>
        <v>0</v>
      </c>
    </row>
    <row r="482" spans="2:6" ht="18" hidden="1" customHeight="1" x14ac:dyDescent="0.3">
      <c r="B482" s="57">
        <f>DQE!B412</f>
        <v>0</v>
      </c>
      <c r="C482" s="105"/>
      <c r="D482" s="16" t="str">
        <f>DQE!D412</f>
        <v>f) 500 mm</v>
      </c>
      <c r="E482" s="13" t="str">
        <f>DQE!E412</f>
        <v>ml</v>
      </c>
      <c r="F482" s="124">
        <f>DQE!F412</f>
        <v>0</v>
      </c>
    </row>
    <row r="483" spans="2:6" ht="30" hidden="1" customHeight="1" x14ac:dyDescent="0.3">
      <c r="B483" s="58">
        <f>DQE!B413</f>
        <v>0</v>
      </c>
      <c r="C483" s="105" t="str">
        <f>DQE!C413</f>
        <v>x</v>
      </c>
      <c r="D483" s="26" t="str">
        <f>DQE!D413</f>
        <v>Canalisation gravitaire en Fonte ductile Intégral type "PH1" avec revêtement intérieur polyuréthane - Diamètre int</v>
      </c>
      <c r="E483" s="13"/>
      <c r="F483" s="122"/>
    </row>
    <row r="484" spans="2:6" ht="18" hidden="1" customHeight="1" x14ac:dyDescent="0.3">
      <c r="B484" s="57">
        <f>DQE!B414</f>
        <v>0</v>
      </c>
      <c r="C484" s="105"/>
      <c r="D484" s="16" t="str">
        <f>DQE!D414</f>
        <v>a) 125 mm</v>
      </c>
      <c r="E484" s="13" t="str">
        <f>DQE!E414</f>
        <v>ml</v>
      </c>
      <c r="F484" s="124">
        <f>DQE!F414</f>
        <v>0</v>
      </c>
    </row>
    <row r="485" spans="2:6" ht="18" hidden="1" customHeight="1" x14ac:dyDescent="0.3">
      <c r="B485" s="57">
        <f>DQE!B415</f>
        <v>0</v>
      </c>
      <c r="C485" s="105"/>
      <c r="D485" s="16" t="str">
        <f>DQE!D415</f>
        <v>b) 150 mm</v>
      </c>
      <c r="E485" s="13" t="str">
        <f>DQE!E415</f>
        <v>ml</v>
      </c>
      <c r="F485" s="124">
        <f>DQE!F415</f>
        <v>0</v>
      </c>
    </row>
    <row r="486" spans="2:6" ht="18" hidden="1" customHeight="1" x14ac:dyDescent="0.3">
      <c r="B486" s="57">
        <f>DQE!B416</f>
        <v>0</v>
      </c>
      <c r="C486" s="105"/>
      <c r="D486" s="16" t="str">
        <f>DQE!D416</f>
        <v>c) 200 mm</v>
      </c>
      <c r="E486" s="13" t="str">
        <f>DQE!E416</f>
        <v>ml</v>
      </c>
      <c r="F486" s="124">
        <f>DQE!F416</f>
        <v>0</v>
      </c>
    </row>
    <row r="487" spans="2:6" ht="18" hidden="1" customHeight="1" x14ac:dyDescent="0.3">
      <c r="B487" s="57">
        <f>DQE!B417</f>
        <v>0</v>
      </c>
      <c r="C487" s="105"/>
      <c r="D487" s="16" t="str">
        <f>DQE!D417</f>
        <v>d) 300 mm</v>
      </c>
      <c r="E487" s="13" t="str">
        <f>DQE!E417</f>
        <v>ml</v>
      </c>
      <c r="F487" s="124">
        <f>DQE!F417</f>
        <v>0</v>
      </c>
    </row>
    <row r="488" spans="2:6" ht="18" hidden="1" customHeight="1" x14ac:dyDescent="0.3">
      <c r="B488" s="57">
        <f>DQE!B418</f>
        <v>0</v>
      </c>
      <c r="C488" s="105"/>
      <c r="D488" s="16" t="str">
        <f>DQE!D418</f>
        <v>e) 400 mm</v>
      </c>
      <c r="E488" s="13" t="str">
        <f>DQE!E418</f>
        <v>ml</v>
      </c>
      <c r="F488" s="124">
        <f>DQE!F418</f>
        <v>0</v>
      </c>
    </row>
    <row r="489" spans="2:6" ht="18" hidden="1" customHeight="1" x14ac:dyDescent="0.3">
      <c r="B489" s="57">
        <f>DQE!B419</f>
        <v>0</v>
      </c>
      <c r="C489" s="105"/>
      <c r="D489" s="16" t="str">
        <f>DQE!D419</f>
        <v>f) 500 mm</v>
      </c>
      <c r="E489" s="13" t="str">
        <f>DQE!E419</f>
        <v>ml</v>
      </c>
      <c r="F489" s="124">
        <f>DQE!F419</f>
        <v>0</v>
      </c>
    </row>
    <row r="490" spans="2:6" ht="30" hidden="1" customHeight="1" x14ac:dyDescent="0.3">
      <c r="B490" s="58">
        <f>DQE!B420</f>
        <v>0</v>
      </c>
      <c r="C490" s="105" t="str">
        <f>DQE!C420</f>
        <v>x</v>
      </c>
      <c r="D490" s="26" t="str">
        <f>DQE!D420</f>
        <v>Canalisations de refoulement PEHD électrosoudable série PE 100 PN 10 bars - Diamètre int/ext</v>
      </c>
      <c r="E490" s="13"/>
      <c r="F490" s="122"/>
    </row>
    <row r="491" spans="2:6" ht="18" hidden="1" customHeight="1" x14ac:dyDescent="0.3">
      <c r="B491" s="57">
        <f>DQE!B421</f>
        <v>0</v>
      </c>
      <c r="C491" s="105"/>
      <c r="D491" s="16" t="str">
        <f>DQE!D421</f>
        <v>a) 79,2/90 mm</v>
      </c>
      <c r="E491" s="13" t="str">
        <f>DQE!E421</f>
        <v>ml</v>
      </c>
      <c r="F491" s="124">
        <f>DQE!F421</f>
        <v>0</v>
      </c>
    </row>
    <row r="492" spans="2:6" ht="18" hidden="1" customHeight="1" x14ac:dyDescent="0.3">
      <c r="B492" s="57">
        <f>DQE!B422</f>
        <v>0</v>
      </c>
      <c r="C492" s="105"/>
      <c r="D492" s="16" t="str">
        <f>DQE!D422</f>
        <v>b) 96,8/110 mm</v>
      </c>
      <c r="E492" s="13" t="str">
        <f>DQE!E422</f>
        <v>ml</v>
      </c>
      <c r="F492" s="124">
        <f>DQE!F422</f>
        <v>0</v>
      </c>
    </row>
    <row r="493" spans="2:6" ht="18" hidden="1" customHeight="1" x14ac:dyDescent="0.3">
      <c r="B493" s="57">
        <f>DQE!B423</f>
        <v>0</v>
      </c>
      <c r="C493" s="105"/>
      <c r="D493" s="16" t="str">
        <f>DQE!D423</f>
        <v>c) 110,2/125 mm</v>
      </c>
      <c r="E493" s="13" t="str">
        <f>DQE!E423</f>
        <v>ml</v>
      </c>
      <c r="F493" s="124">
        <f>DQE!F423</f>
        <v>0</v>
      </c>
    </row>
    <row r="494" spans="2:6" ht="18" hidden="1" customHeight="1" x14ac:dyDescent="0.3">
      <c r="B494" s="57">
        <f>DQE!B424</f>
        <v>0</v>
      </c>
      <c r="C494" s="105"/>
      <c r="D494" s="16" t="str">
        <f>DQE!D424</f>
        <v>d) 123,4/140 mm</v>
      </c>
      <c r="E494" s="13" t="str">
        <f>DQE!E424</f>
        <v>ml</v>
      </c>
      <c r="F494" s="124">
        <f>DQE!F424</f>
        <v>0</v>
      </c>
    </row>
    <row r="495" spans="2:6" ht="18" hidden="1" customHeight="1" x14ac:dyDescent="0.3">
      <c r="B495" s="57">
        <f>DQE!B425</f>
        <v>0</v>
      </c>
      <c r="C495" s="105"/>
      <c r="D495" s="16" t="str">
        <f>DQE!D425</f>
        <v>e) 141/160 mm</v>
      </c>
      <c r="E495" s="13" t="str">
        <f>DQE!E425</f>
        <v>ml</v>
      </c>
      <c r="F495" s="124">
        <f>DQE!F425</f>
        <v>0</v>
      </c>
    </row>
    <row r="496" spans="2:6" ht="18" hidden="1" customHeight="1" x14ac:dyDescent="0.3">
      <c r="B496" s="57">
        <f>DQE!B426</f>
        <v>0</v>
      </c>
      <c r="C496" s="105"/>
      <c r="D496" s="16" t="str">
        <f>DQE!D426</f>
        <v>f) 158,6/180 mm</v>
      </c>
      <c r="E496" s="13" t="str">
        <f>DQE!E426</f>
        <v>ml</v>
      </c>
      <c r="F496" s="124">
        <f>DQE!F426</f>
        <v>0</v>
      </c>
    </row>
    <row r="497" spans="2:6" ht="18" hidden="1" customHeight="1" x14ac:dyDescent="0.3">
      <c r="B497" s="57">
        <f>DQE!B427</f>
        <v>0</v>
      </c>
      <c r="C497" s="105"/>
      <c r="D497" s="16" t="str">
        <f>DQE!D427</f>
        <v>g) 176,2/200 mm</v>
      </c>
      <c r="E497" s="13" t="str">
        <f>DQE!E427</f>
        <v>ml</v>
      </c>
      <c r="F497" s="124">
        <f>DQE!F427</f>
        <v>0</v>
      </c>
    </row>
    <row r="498" spans="2:6" ht="18" hidden="1" customHeight="1" x14ac:dyDescent="0.3">
      <c r="B498" s="57">
        <f>DQE!B428</f>
        <v>0</v>
      </c>
      <c r="C498" s="105"/>
      <c r="D498" s="16" t="str">
        <f>DQE!D428</f>
        <v>h) 198,4/225 mm</v>
      </c>
      <c r="E498" s="13" t="str">
        <f>DQE!E428</f>
        <v>ml</v>
      </c>
      <c r="F498" s="124">
        <f>DQE!F428</f>
        <v>0</v>
      </c>
    </row>
    <row r="499" spans="2:6" ht="18" hidden="1" customHeight="1" x14ac:dyDescent="0.3">
      <c r="B499" s="57">
        <f>DQE!B429</f>
        <v>0</v>
      </c>
      <c r="C499" s="105"/>
      <c r="D499" s="16" t="str">
        <f>DQE!D429</f>
        <v>i) 220,4/250 mm</v>
      </c>
      <c r="E499" s="13" t="str">
        <f>DQE!E429</f>
        <v>ml</v>
      </c>
      <c r="F499" s="124">
        <f>DQE!F429</f>
        <v>0</v>
      </c>
    </row>
    <row r="500" spans="2:6" ht="30" hidden="1" customHeight="1" x14ac:dyDescent="0.3">
      <c r="B500" s="58">
        <f>DQE!B430</f>
        <v>0</v>
      </c>
      <c r="C500" s="105" t="str">
        <f>DQE!C430</f>
        <v>x</v>
      </c>
      <c r="D500" s="26" t="str">
        <f>DQE!D430</f>
        <v>Canalisations de refoulement PEHD électrosoudable série PE 100 PN 16 bars - Diamètre int/ext</v>
      </c>
      <c r="E500" s="13"/>
      <c r="F500" s="122"/>
    </row>
    <row r="501" spans="2:6" ht="18" hidden="1" customHeight="1" x14ac:dyDescent="0.3">
      <c r="B501" s="57">
        <f>DQE!B431</f>
        <v>0</v>
      </c>
      <c r="C501" s="105"/>
      <c r="D501" s="16" t="str">
        <f>DQE!D431</f>
        <v>a) 40,8/50 mm</v>
      </c>
      <c r="E501" s="13" t="str">
        <f>DQE!E431</f>
        <v>ml</v>
      </c>
      <c r="F501" s="124">
        <f>DQE!F431</f>
        <v>0</v>
      </c>
    </row>
    <row r="502" spans="2:6" ht="18" hidden="1" customHeight="1" x14ac:dyDescent="0.3">
      <c r="B502" s="57">
        <f>DQE!B432</f>
        <v>0</v>
      </c>
      <c r="C502" s="105"/>
      <c r="D502" s="16" t="str">
        <f>DQE!D432</f>
        <v>b) 51,4/63 mm</v>
      </c>
      <c r="E502" s="13" t="str">
        <f>DQE!E432</f>
        <v>ml</v>
      </c>
      <c r="F502" s="124">
        <f>DQE!F432</f>
        <v>0</v>
      </c>
    </row>
    <row r="503" spans="2:6" ht="18" hidden="1" customHeight="1" x14ac:dyDescent="0.3">
      <c r="B503" s="57">
        <f>DQE!B433</f>
        <v>0</v>
      </c>
      <c r="C503" s="105"/>
      <c r="D503" s="16" t="str">
        <f>DQE!D433</f>
        <v>c) 61,4/75 mm</v>
      </c>
      <c r="E503" s="13" t="str">
        <f>DQE!E433</f>
        <v>ml</v>
      </c>
      <c r="F503" s="124">
        <f>DQE!F433</f>
        <v>0</v>
      </c>
    </row>
    <row r="504" spans="2:6" ht="18" hidden="1" customHeight="1" x14ac:dyDescent="0.3">
      <c r="B504" s="57">
        <f>DQE!B434</f>
        <v>0</v>
      </c>
      <c r="C504" s="105"/>
      <c r="D504" s="16" t="str">
        <f>DQE!D434</f>
        <v>d) 73,6/90 mm</v>
      </c>
      <c r="E504" s="13" t="str">
        <f>DQE!E434</f>
        <v>ml</v>
      </c>
      <c r="F504" s="124">
        <f>DQE!F434</f>
        <v>0</v>
      </c>
    </row>
    <row r="505" spans="2:6" ht="18" hidden="1" customHeight="1" x14ac:dyDescent="0.3">
      <c r="B505" s="57">
        <f>DQE!B435</f>
        <v>0</v>
      </c>
      <c r="C505" s="105"/>
      <c r="D505" s="16" t="str">
        <f>DQE!D435</f>
        <v>e) 90/110 mm</v>
      </c>
      <c r="E505" s="13" t="str">
        <f>DQE!E435</f>
        <v>ml</v>
      </c>
      <c r="F505" s="124">
        <f>DQE!F435</f>
        <v>0</v>
      </c>
    </row>
    <row r="506" spans="2:6" ht="18" hidden="1" customHeight="1" x14ac:dyDescent="0.3">
      <c r="B506" s="57">
        <f>DQE!B436</f>
        <v>0</v>
      </c>
      <c r="C506" s="105"/>
      <c r="D506" s="16" t="str">
        <f>DQE!D436</f>
        <v>f) 102,2/125 mm</v>
      </c>
      <c r="E506" s="13" t="str">
        <f>DQE!E436</f>
        <v>ml</v>
      </c>
      <c r="F506" s="124">
        <f>DQE!F436</f>
        <v>0</v>
      </c>
    </row>
    <row r="507" spans="2:6" ht="18" hidden="1" customHeight="1" x14ac:dyDescent="0.3">
      <c r="B507" s="57">
        <f>DQE!B437</f>
        <v>0</v>
      </c>
      <c r="C507" s="105"/>
      <c r="D507" s="16" t="str">
        <f>DQE!D437</f>
        <v>g) 114,6/140 mm</v>
      </c>
      <c r="E507" s="13" t="str">
        <f>DQE!E437</f>
        <v>ml</v>
      </c>
      <c r="F507" s="124">
        <f>DQE!F437</f>
        <v>0</v>
      </c>
    </row>
    <row r="508" spans="2:6" ht="18" hidden="1" customHeight="1" x14ac:dyDescent="0.3">
      <c r="B508" s="57">
        <f>DQE!B438</f>
        <v>0</v>
      </c>
      <c r="C508" s="105"/>
      <c r="D508" s="16" t="str">
        <f>DQE!D438</f>
        <v>h) 130,8/160 mm</v>
      </c>
      <c r="E508" s="13" t="str">
        <f>DQE!E438</f>
        <v>ml</v>
      </c>
      <c r="F508" s="124">
        <f>DQE!F438</f>
        <v>0</v>
      </c>
    </row>
    <row r="509" spans="2:6" ht="18" hidden="1" customHeight="1" x14ac:dyDescent="0.3">
      <c r="B509" s="57">
        <f>DQE!B439</f>
        <v>0</v>
      </c>
      <c r="C509" s="105"/>
      <c r="D509" s="16" t="str">
        <f>DQE!D439</f>
        <v>i) 147,2/180 mm</v>
      </c>
      <c r="E509" s="13" t="str">
        <f>DQE!E439</f>
        <v>ml</v>
      </c>
      <c r="F509" s="124">
        <f>DQE!F439</f>
        <v>0</v>
      </c>
    </row>
    <row r="510" spans="2:6" ht="18" hidden="1" customHeight="1" x14ac:dyDescent="0.3">
      <c r="B510" s="57">
        <f>DQE!B440</f>
        <v>0</v>
      </c>
      <c r="C510" s="105"/>
      <c r="D510" s="16" t="str">
        <f>DQE!D440</f>
        <v>j) 163,6/200 mm</v>
      </c>
      <c r="E510" s="13" t="str">
        <f>DQE!E440</f>
        <v>ml</v>
      </c>
      <c r="F510" s="124">
        <f>DQE!F440</f>
        <v>0</v>
      </c>
    </row>
    <row r="511" spans="2:6" ht="18" hidden="1" customHeight="1" x14ac:dyDescent="0.3">
      <c r="B511" s="57">
        <f>DQE!B441</f>
        <v>0</v>
      </c>
      <c r="C511" s="105"/>
      <c r="D511" s="16" t="str">
        <f>DQE!D441</f>
        <v>k) 184/225 mm</v>
      </c>
      <c r="E511" s="13" t="str">
        <f>DQE!E441</f>
        <v>ml</v>
      </c>
      <c r="F511" s="124">
        <f>DQE!F441</f>
        <v>0</v>
      </c>
    </row>
    <row r="512" spans="2:6" ht="18" hidden="1" customHeight="1" x14ac:dyDescent="0.3">
      <c r="B512" s="57">
        <f>DQE!B442</f>
        <v>0</v>
      </c>
      <c r="C512" s="105"/>
      <c r="D512" s="16" t="str">
        <f>DQE!D442</f>
        <v>l) 204,6/250 mm</v>
      </c>
      <c r="E512" s="13" t="str">
        <f>DQE!E442</f>
        <v>ml</v>
      </c>
      <c r="F512" s="124">
        <f>DQE!F442</f>
        <v>0</v>
      </c>
    </row>
    <row r="513" spans="2:6" ht="30" hidden="1" customHeight="1" x14ac:dyDescent="0.3">
      <c r="B513" s="58">
        <f>DQE!B443</f>
        <v>0</v>
      </c>
      <c r="C513" s="106"/>
      <c r="D513" s="60" t="str">
        <f>DQE!D443</f>
        <v>Collecteur :
Ouvrages de visite y compris tampon</v>
      </c>
      <c r="E513" s="61"/>
      <c r="F513" s="121"/>
    </row>
    <row r="514" spans="2:6" ht="206.25" hidden="1" thickBot="1" x14ac:dyDescent="0.3">
      <c r="B514" s="57">
        <f>B513</f>
        <v>0</v>
      </c>
      <c r="C514" s="105"/>
      <c r="D514" s="96" t="s">
        <v>480</v>
      </c>
      <c r="E514" s="72"/>
      <c r="F514" s="122"/>
    </row>
    <row r="515" spans="2:6" ht="18" hidden="1" customHeight="1" x14ac:dyDescent="0.3">
      <c r="B515" s="57">
        <f>DQE!B444</f>
        <v>0</v>
      </c>
      <c r="C515" s="105" t="str">
        <f>DQE!C444</f>
        <v>x</v>
      </c>
      <c r="D515" s="16" t="str">
        <f>DQE!D444</f>
        <v>Regard Béton</v>
      </c>
      <c r="E515" s="13" t="str">
        <f>DQE!E444</f>
        <v>u</v>
      </c>
      <c r="F515" s="124">
        <f>DQE!F444</f>
        <v>0</v>
      </c>
    </row>
    <row r="516" spans="2:6" ht="18" hidden="1" customHeight="1" x14ac:dyDescent="0.3">
      <c r="B516" s="57">
        <f>DQE!B445</f>
        <v>0</v>
      </c>
      <c r="C516" s="105" t="str">
        <f>DQE!C445</f>
        <v>x</v>
      </c>
      <c r="D516" s="16" t="str">
        <f>DQE!D445</f>
        <v>Regard Béton traité anti-acide et sulfures</v>
      </c>
      <c r="E516" s="13" t="str">
        <f>DQE!E445</f>
        <v>u</v>
      </c>
      <c r="F516" s="124">
        <f>DQE!F445</f>
        <v>0</v>
      </c>
    </row>
    <row r="517" spans="2:6" ht="18" hidden="1" customHeight="1" x14ac:dyDescent="0.3">
      <c r="B517" s="57">
        <f>DQE!B446</f>
        <v>0</v>
      </c>
      <c r="C517" s="105" t="str">
        <f>DQE!C446</f>
        <v>x</v>
      </c>
      <c r="D517" s="16" t="str">
        <f>DQE!D446</f>
        <v>Regard PP Ø 1000</v>
      </c>
      <c r="E517" s="13" t="str">
        <f>DQE!E446</f>
        <v>u</v>
      </c>
      <c r="F517" s="124">
        <f>DQE!F446</f>
        <v>0</v>
      </c>
    </row>
    <row r="518" spans="2:6" ht="18" hidden="1" customHeight="1" x14ac:dyDescent="0.3">
      <c r="B518" s="57">
        <f>DQE!B447</f>
        <v>0</v>
      </c>
      <c r="C518" s="105" t="str">
        <f>DQE!C447</f>
        <v>x</v>
      </c>
      <c r="D518" s="16" t="str">
        <f>DQE!D447</f>
        <v>Regard PP Ø 800</v>
      </c>
      <c r="E518" s="13" t="str">
        <f>DQE!E447</f>
        <v>u</v>
      </c>
      <c r="F518" s="124">
        <f>DQE!F447</f>
        <v>0</v>
      </c>
    </row>
    <row r="519" spans="2:6" ht="18" hidden="1" customHeight="1" x14ac:dyDescent="0.3">
      <c r="B519" s="57">
        <f>DQE!B448</f>
        <v>0</v>
      </c>
      <c r="C519" s="105" t="str">
        <f>DQE!C448</f>
        <v>x</v>
      </c>
      <c r="D519" s="16" t="str">
        <f>DQE!D448</f>
        <v>Regard PP Ø 600</v>
      </c>
      <c r="E519" s="13" t="str">
        <f>DQE!E448</f>
        <v>u</v>
      </c>
      <c r="F519" s="124">
        <f>DQE!F448</f>
        <v>0</v>
      </c>
    </row>
    <row r="520" spans="2:6" ht="18" hidden="1" customHeight="1" x14ac:dyDescent="0.3">
      <c r="B520" s="57">
        <f>DQE!B449</f>
        <v>0</v>
      </c>
      <c r="C520" s="105" t="str">
        <f>DQE!C449</f>
        <v>x</v>
      </c>
      <c r="D520" s="16" t="str">
        <f>DQE!D449</f>
        <v>Regard PRV</v>
      </c>
      <c r="E520" s="13" t="str">
        <f>DQE!E449</f>
        <v>u</v>
      </c>
      <c r="F520" s="124">
        <f>DQE!F449</f>
        <v>0</v>
      </c>
    </row>
    <row r="521" spans="2:6" ht="18" hidden="1" customHeight="1" x14ac:dyDescent="0.3">
      <c r="B521" s="57">
        <f>DQE!B450</f>
        <v>0</v>
      </c>
      <c r="C521" s="105" t="str">
        <f>DQE!C450</f>
        <v>x</v>
      </c>
      <c r="D521" s="16" t="str">
        <f>DQE!D450</f>
        <v>Té de visite en PRV</v>
      </c>
      <c r="E521" s="13" t="str">
        <f>DQE!E450</f>
        <v>u</v>
      </c>
      <c r="F521" s="124">
        <f>DQE!F450</f>
        <v>0</v>
      </c>
    </row>
    <row r="522" spans="2:6" ht="18" hidden="1" customHeight="1" x14ac:dyDescent="0.3">
      <c r="B522" s="57">
        <f>DQE!B451</f>
        <v>0</v>
      </c>
      <c r="C522" s="105" t="str">
        <f>DQE!C451</f>
        <v>x</v>
      </c>
      <c r="D522" s="16" t="str">
        <f>DQE!D451</f>
        <v>Regard Grès</v>
      </c>
      <c r="E522" s="13" t="str">
        <f>DQE!E451</f>
        <v>u</v>
      </c>
      <c r="F522" s="124">
        <f>DQE!F451</f>
        <v>0</v>
      </c>
    </row>
    <row r="523" spans="2:6" ht="18" hidden="1" customHeight="1" x14ac:dyDescent="0.3">
      <c r="B523" s="57">
        <f>DQE!B452</f>
        <v>0</v>
      </c>
      <c r="C523" s="105" t="str">
        <f>DQE!C452</f>
        <v>x</v>
      </c>
      <c r="D523" s="16" t="str">
        <f>DQE!D452</f>
        <v>Té de visite en Grès</v>
      </c>
      <c r="E523" s="13" t="str">
        <f>DQE!E452</f>
        <v>u</v>
      </c>
      <c r="F523" s="124">
        <f>DQE!F452</f>
        <v>0</v>
      </c>
    </row>
    <row r="524" spans="2:6" ht="30" hidden="1" customHeight="1" x14ac:dyDescent="0.3">
      <c r="B524" s="58">
        <f>DQE!B453</f>
        <v>0</v>
      </c>
      <c r="C524" s="106"/>
      <c r="D524" s="60" t="str">
        <f>DQE!D453</f>
        <v>Collecteur :
Ouvrages annexes</v>
      </c>
      <c r="E524" s="61"/>
      <c r="F524" s="121"/>
    </row>
    <row r="525" spans="2:6" ht="18" hidden="1" customHeight="1" x14ac:dyDescent="0.3">
      <c r="B525" s="57">
        <f>DQE!B454</f>
        <v>0</v>
      </c>
      <c r="C525" s="107" t="str">
        <f>DQE!C454</f>
        <v>x</v>
      </c>
      <c r="D525" s="93" t="str">
        <f>DQE!D454</f>
        <v>Dégagement, mise à niveau et changement de tampon</v>
      </c>
      <c r="E525" s="89"/>
      <c r="F525" s="125"/>
    </row>
    <row r="526" spans="2:6" ht="134.25" hidden="1" thickBot="1" x14ac:dyDescent="0.3">
      <c r="B526" s="57">
        <f>B525</f>
        <v>0</v>
      </c>
      <c r="C526" s="105"/>
      <c r="D526" s="96" t="s">
        <v>399</v>
      </c>
      <c r="E526" s="72" t="str">
        <f>DQE!E454</f>
        <v>u</v>
      </c>
      <c r="F526" s="124">
        <f>DQE!F454</f>
        <v>0</v>
      </c>
    </row>
    <row r="527" spans="2:6" ht="18" hidden="1" customHeight="1" x14ac:dyDescent="0.3">
      <c r="B527" s="57">
        <f>DQE!B455</f>
        <v>0</v>
      </c>
      <c r="C527" s="107" t="str">
        <f>DQE!C455</f>
        <v>x</v>
      </c>
      <c r="D527" s="93" t="str">
        <f>DQE!D455</f>
        <v>Fourniture et pose d'un mât de ventilation galvanisée laqué - 5m</v>
      </c>
      <c r="E527" s="89"/>
      <c r="F527" s="125"/>
    </row>
    <row r="528" spans="2:6" ht="134.25" hidden="1" thickBot="1" x14ac:dyDescent="0.3">
      <c r="B528" s="57">
        <f>B527</f>
        <v>0</v>
      </c>
      <c r="C528" s="105"/>
      <c r="D528" s="96" t="s">
        <v>400</v>
      </c>
      <c r="E528" s="72" t="str">
        <f>DQE!E455</f>
        <v>u</v>
      </c>
      <c r="F528" s="124">
        <f>DQE!F455</f>
        <v>0</v>
      </c>
    </row>
    <row r="529" spans="2:6" ht="30" hidden="1" customHeight="1" x14ac:dyDescent="0.3">
      <c r="B529" s="57">
        <f>DQE!B456</f>
        <v>0</v>
      </c>
      <c r="C529" s="107" t="str">
        <f>DQE!C456</f>
        <v>x</v>
      </c>
      <c r="D529" s="93" t="str">
        <f>DQE!D456</f>
        <v>Fourniture et mise en place d'un clapet anti-retour (battant, bec de canard)</v>
      </c>
      <c r="E529" s="89"/>
      <c r="F529" s="125"/>
    </row>
    <row r="530" spans="2:6" ht="74.25" hidden="1" thickBot="1" x14ac:dyDescent="0.3">
      <c r="B530" s="57">
        <f>B529</f>
        <v>0</v>
      </c>
      <c r="C530" s="105"/>
      <c r="D530" s="96" t="s">
        <v>401</v>
      </c>
      <c r="E530" s="72" t="str">
        <f>DQE!E456</f>
        <v>u</v>
      </c>
      <c r="F530" s="124">
        <f>DQE!F456</f>
        <v>0</v>
      </c>
    </row>
    <row r="531" spans="2:6" ht="30" hidden="1" customHeight="1" x14ac:dyDescent="0.3">
      <c r="B531" s="58">
        <f>DQE!B457</f>
        <v>0</v>
      </c>
      <c r="C531" s="106"/>
      <c r="D531" s="60" t="str">
        <f>DQE!D457</f>
        <v>Collecteur :
Raccordement</v>
      </c>
      <c r="E531" s="61"/>
      <c r="F531" s="121"/>
    </row>
    <row r="532" spans="2:6" ht="18" hidden="1" customHeight="1" x14ac:dyDescent="0.3">
      <c r="B532" s="57">
        <f>DQE!B458</f>
        <v>0</v>
      </c>
      <c r="C532" s="107" t="str">
        <f>DQE!C458</f>
        <v>x</v>
      </c>
      <c r="D532" s="93" t="str">
        <f>DQE!D458</f>
        <v>Raccordement de collecteur sur regard ou réseau existant</v>
      </c>
      <c r="E532" s="89"/>
      <c r="F532" s="125"/>
    </row>
    <row r="533" spans="2:6" ht="146.25" hidden="1" thickBot="1" x14ac:dyDescent="0.3">
      <c r="B533" s="57">
        <f>B532</f>
        <v>0</v>
      </c>
      <c r="C533" s="105"/>
      <c r="D533" s="96" t="s">
        <v>417</v>
      </c>
      <c r="E533" s="72" t="str">
        <f>DQE!E458</f>
        <v>u</v>
      </c>
      <c r="F533" s="124">
        <f>DQE!F458</f>
        <v>0</v>
      </c>
    </row>
    <row r="534" spans="2:6" ht="18" hidden="1" customHeight="1" x14ac:dyDescent="0.3">
      <c r="B534" s="57">
        <f>DQE!B459</f>
        <v>0</v>
      </c>
      <c r="C534" s="107" t="str">
        <f>DQE!C459</f>
        <v>x</v>
      </c>
      <c r="D534" s="93" t="str">
        <f>DQE!D459</f>
        <v>Création d'une chute accompagnée par l'intérieur</v>
      </c>
      <c r="E534" s="89"/>
      <c r="F534" s="125"/>
    </row>
    <row r="535" spans="2:6" ht="122.25" hidden="1" thickBot="1" x14ac:dyDescent="0.3">
      <c r="B535" s="57">
        <f>B534</f>
        <v>0</v>
      </c>
      <c r="C535" s="105"/>
      <c r="D535" s="96" t="s">
        <v>416</v>
      </c>
      <c r="E535" s="72" t="str">
        <f>DQE!E459</f>
        <v>u</v>
      </c>
      <c r="F535" s="124">
        <f>DQE!F459</f>
        <v>0</v>
      </c>
    </row>
    <row r="536" spans="2:6" ht="18" hidden="1" customHeight="1" x14ac:dyDescent="0.3">
      <c r="B536" s="57">
        <f>DQE!B460</f>
        <v>0</v>
      </c>
      <c r="C536" s="107" t="str">
        <f>DQE!C460</f>
        <v>x</v>
      </c>
      <c r="D536" s="93" t="str">
        <f>DQE!D460</f>
        <v>Création d'une chute accompagnée par l'extérieur</v>
      </c>
      <c r="E536" s="89"/>
      <c r="F536" s="125"/>
    </row>
    <row r="537" spans="2:6" ht="134.25" hidden="1" thickBot="1" x14ac:dyDescent="0.3">
      <c r="B537" s="57">
        <f>B536</f>
        <v>0</v>
      </c>
      <c r="C537" s="105"/>
      <c r="D537" s="96" t="s">
        <v>415</v>
      </c>
      <c r="E537" s="72" t="str">
        <f>DQE!E460</f>
        <v>u</v>
      </c>
      <c r="F537" s="124">
        <f>DQE!F460</f>
        <v>0</v>
      </c>
    </row>
    <row r="538" spans="2:6" ht="18.75" hidden="1" customHeight="1" x14ac:dyDescent="0.3">
      <c r="B538" s="58">
        <f>DQE!B461</f>
        <v>0</v>
      </c>
      <c r="C538" s="106"/>
      <c r="D538" s="60" t="str">
        <f>DQE!D461</f>
        <v>Equipement hydraulique</v>
      </c>
      <c r="E538" s="61"/>
      <c r="F538" s="121"/>
    </row>
    <row r="539" spans="2:6" ht="30" hidden="1" customHeight="1" x14ac:dyDescent="0.3">
      <c r="B539" s="57">
        <f>DQE!B462</f>
        <v>0</v>
      </c>
      <c r="C539" s="107" t="str">
        <f>DQE!C462</f>
        <v>x</v>
      </c>
      <c r="D539" s="93" t="str">
        <f>DQE!D462</f>
        <v>Fourniture et pose d'une ventouse automatique triple fonction comprenant un robinet-vanne, y compris regard et tampon.</v>
      </c>
      <c r="E539" s="89"/>
      <c r="F539" s="125"/>
    </row>
    <row r="540" spans="2:6" ht="98.25" hidden="1" thickBot="1" x14ac:dyDescent="0.3">
      <c r="B540" s="57">
        <f>B539</f>
        <v>0</v>
      </c>
      <c r="C540" s="105"/>
      <c r="D540" s="96" t="s">
        <v>402</v>
      </c>
      <c r="E540" s="72" t="str">
        <f>DQE!E462</f>
        <v>u</v>
      </c>
      <c r="F540" s="124">
        <f>DQE!F462</f>
        <v>0</v>
      </c>
    </row>
    <row r="541" spans="2:6" ht="30" hidden="1" customHeight="1" x14ac:dyDescent="0.3">
      <c r="B541" s="57">
        <f>DQE!B463</f>
        <v>0</v>
      </c>
      <c r="C541" s="107" t="str">
        <f>DQE!C463</f>
        <v>x</v>
      </c>
      <c r="D541" s="93" t="str">
        <f>DQE!D463</f>
        <v>Fourniture et pose d'une ventouse automatique triple fonction à encombrement réduit enterrée</v>
      </c>
      <c r="E541" s="89"/>
      <c r="F541" s="125"/>
    </row>
    <row r="542" spans="2:6" ht="74.25" hidden="1" thickBot="1" x14ac:dyDescent="0.3">
      <c r="B542" s="57">
        <f>B541</f>
        <v>0</v>
      </c>
      <c r="C542" s="105"/>
      <c r="D542" s="96" t="s">
        <v>363</v>
      </c>
      <c r="E542" s="72" t="str">
        <f>DQE!E463</f>
        <v>u</v>
      </c>
      <c r="F542" s="124">
        <f>DQE!F463</f>
        <v>0</v>
      </c>
    </row>
    <row r="543" spans="2:6" ht="18" hidden="1" customHeight="1" x14ac:dyDescent="0.3">
      <c r="B543" s="57">
        <f>DQE!B464</f>
        <v>0</v>
      </c>
      <c r="C543" s="107" t="str">
        <f>DQE!C464</f>
        <v>x</v>
      </c>
      <c r="D543" s="93" t="str">
        <f>DQE!D464</f>
        <v>Installation de purge y compris la bouche à clé complète réhaussable</v>
      </c>
      <c r="E543" s="89"/>
      <c r="F543" s="125"/>
    </row>
    <row r="544" spans="2:6" ht="98.25" hidden="1" thickBot="1" x14ac:dyDescent="0.3">
      <c r="B544" s="57">
        <f>B543</f>
        <v>0</v>
      </c>
      <c r="C544" s="105"/>
      <c r="D544" s="96" t="s">
        <v>360</v>
      </c>
      <c r="E544" s="72" t="str">
        <f>DQE!E464</f>
        <v>u</v>
      </c>
      <c r="F544" s="124">
        <f>DQE!F464</f>
        <v>0</v>
      </c>
    </row>
    <row r="545" spans="2:6" ht="30" hidden="1" customHeight="1" x14ac:dyDescent="0.3">
      <c r="B545" s="57">
        <f>DQE!B465</f>
        <v>0</v>
      </c>
      <c r="C545" s="107" t="str">
        <f>DQE!C465</f>
        <v>x</v>
      </c>
      <c r="D545" s="93" t="str">
        <f>DQE!D465</f>
        <v>Fourniture et pose d'un débitmètre électromagnétique avec joints et pièces de raccords, consoles, pattes de scellement, collier de fixation</v>
      </c>
      <c r="E545" s="89"/>
      <c r="F545" s="125"/>
    </row>
    <row r="546" spans="2:6" ht="98.25" hidden="1" thickBot="1" x14ac:dyDescent="0.3">
      <c r="B546" s="57">
        <f>B545</f>
        <v>0</v>
      </c>
      <c r="C546" s="105"/>
      <c r="D546" s="96" t="s">
        <v>403</v>
      </c>
      <c r="E546" s="72" t="str">
        <f>DQE!E465</f>
        <v>u</v>
      </c>
      <c r="F546" s="124">
        <f>DQE!F465</f>
        <v>0</v>
      </c>
    </row>
    <row r="547" spans="2:6" ht="35.1" hidden="1" customHeight="1" x14ac:dyDescent="0.3">
      <c r="B547" s="58">
        <f>DQE!B466</f>
        <v>0</v>
      </c>
      <c r="C547" s="106"/>
      <c r="D547" s="60" t="str">
        <f>DQE!D466</f>
        <v>Branchement :
Ouverture</v>
      </c>
      <c r="E547" s="61"/>
      <c r="F547" s="121"/>
    </row>
    <row r="548" spans="2:6" ht="18" hidden="1" customHeight="1" x14ac:dyDescent="0.3">
      <c r="B548" s="57">
        <f>DQE!B467</f>
        <v>0</v>
      </c>
      <c r="C548" s="107" t="str">
        <f>DQE!C467</f>
        <v>x</v>
      </c>
      <c r="D548" s="90" t="str">
        <f>DQE!D467</f>
        <v>Terrassement pour tranchée de branchement</v>
      </c>
      <c r="E548" s="89"/>
      <c r="F548" s="125"/>
    </row>
    <row r="549" spans="2:6" ht="362.25" hidden="1" thickBot="1" x14ac:dyDescent="0.3">
      <c r="B549" s="57">
        <f>B548</f>
        <v>0</v>
      </c>
      <c r="C549" s="105"/>
      <c r="D549" s="16" t="s">
        <v>432</v>
      </c>
      <c r="E549" s="72" t="str">
        <f>DQE!E467</f>
        <v>ml</v>
      </c>
      <c r="F549" s="124">
        <f>DQE!F467</f>
        <v>0</v>
      </c>
    </row>
    <row r="550" spans="2:6" ht="18" hidden="1" customHeight="1" x14ac:dyDescent="0.3">
      <c r="B550" s="57">
        <f>DQE!B468</f>
        <v>0</v>
      </c>
      <c r="C550" s="105" t="str">
        <f>DQE!C468</f>
        <v>x</v>
      </c>
      <c r="D550" s="87" t="str">
        <f>DQE!D468</f>
        <v>Forage dirigé sous ouvrages divers y compris fourreau PEHD</v>
      </c>
      <c r="E550" s="89"/>
      <c r="F550" s="125"/>
    </row>
    <row r="551" spans="2:6" ht="99" hidden="1" thickBot="1" x14ac:dyDescent="0.3">
      <c r="B551" s="57">
        <f>B550</f>
        <v>0</v>
      </c>
      <c r="C551" s="105"/>
      <c r="D551" s="96" t="s">
        <v>391</v>
      </c>
      <c r="E551" s="72" t="str">
        <f>DQE!E468</f>
        <v>ml</v>
      </c>
      <c r="F551" s="124">
        <f>DQE!F468</f>
        <v>0</v>
      </c>
    </row>
    <row r="552" spans="2:6" ht="35.1" hidden="1" customHeight="1" x14ac:dyDescent="0.3">
      <c r="B552" s="58">
        <f>DQE!B469</f>
        <v>0</v>
      </c>
      <c r="C552" s="106"/>
      <c r="D552" s="60" t="str">
        <f>DQE!D469</f>
        <v>Branchement :
Canalisations et pièces</v>
      </c>
      <c r="E552" s="61"/>
      <c r="F552" s="121"/>
    </row>
    <row r="553" spans="2:6" ht="30" hidden="1" customHeight="1" x14ac:dyDescent="0.3">
      <c r="B553" s="58">
        <f>DQE!B470</f>
        <v>0</v>
      </c>
      <c r="C553" s="88" t="str">
        <f>DQE!C470</f>
        <v>x</v>
      </c>
      <c r="D553" s="93" t="str">
        <f>DQE!D470</f>
        <v>Fourniture et pose en tranchée ouverte de culotte, raccord de piquage compris les joints et toutes sujétions sur collecteur</v>
      </c>
      <c r="E553" s="89"/>
      <c r="F553" s="125"/>
    </row>
    <row r="554" spans="2:6" ht="63" hidden="1" thickBot="1" x14ac:dyDescent="0.3">
      <c r="B554" s="57">
        <f>B553</f>
        <v>0</v>
      </c>
      <c r="C554" s="105"/>
      <c r="D554" s="96" t="s">
        <v>404</v>
      </c>
      <c r="E554" s="72"/>
      <c r="F554" s="122"/>
    </row>
    <row r="555" spans="2:6" ht="18" hidden="1" customHeight="1" x14ac:dyDescent="0.3">
      <c r="B555" s="57">
        <f>DQE!B471</f>
        <v>0</v>
      </c>
      <c r="C555" s="105"/>
      <c r="D555" s="16" t="str">
        <f>DQE!D471</f>
        <v>a) PVC - CR8 / SDR 34 - Standard ou PVC tri-couche Compact</v>
      </c>
      <c r="E555" s="13" t="str">
        <f>DQE!E471</f>
        <v>u</v>
      </c>
      <c r="F555" s="124">
        <f>DQE!F471</f>
        <v>0</v>
      </c>
    </row>
    <row r="556" spans="2:6" ht="18" hidden="1" customHeight="1" x14ac:dyDescent="0.3">
      <c r="B556" s="57">
        <f>DQE!B472</f>
        <v>0</v>
      </c>
      <c r="C556" s="105"/>
      <c r="D556" s="16" t="str">
        <f>DQE!D472</f>
        <v>b) PP - classe SN 10</v>
      </c>
      <c r="E556" s="13" t="str">
        <f>DQE!E472</f>
        <v>u</v>
      </c>
      <c r="F556" s="124">
        <f>DQE!F472</f>
        <v>0</v>
      </c>
    </row>
    <row r="557" spans="2:6" ht="18" hidden="1" customHeight="1" x14ac:dyDescent="0.3">
      <c r="B557" s="57">
        <f>DQE!B473</f>
        <v>0</v>
      </c>
      <c r="C557" s="105"/>
      <c r="D557" s="16" t="str">
        <f>DQE!D473</f>
        <v>c) PRV &amp; PRV/PP - SN 5000</v>
      </c>
      <c r="E557" s="13" t="str">
        <f>DQE!E473</f>
        <v>u</v>
      </c>
      <c r="F557" s="124">
        <f>DQE!F473</f>
        <v>0</v>
      </c>
    </row>
    <row r="558" spans="2:6" ht="18" hidden="1" customHeight="1" x14ac:dyDescent="0.3">
      <c r="B558" s="57">
        <f>DQE!B474</f>
        <v>0</v>
      </c>
      <c r="C558" s="105"/>
      <c r="D558" s="16" t="str">
        <f>DQE!D474</f>
        <v>d) Grès</v>
      </c>
      <c r="E558" s="13" t="str">
        <f>DQE!E474</f>
        <v>u</v>
      </c>
      <c r="F558" s="124">
        <f>DQE!F474</f>
        <v>0</v>
      </c>
    </row>
    <row r="559" spans="2:6" ht="18" hidden="1" customHeight="1" x14ac:dyDescent="0.3">
      <c r="B559" s="57">
        <f>DQE!B475</f>
        <v>0</v>
      </c>
      <c r="C559" s="105"/>
      <c r="D559" s="16" t="str">
        <f>DQE!D475</f>
        <v>e) Fonte  ductile Intégral</v>
      </c>
      <c r="E559" s="13" t="str">
        <f>DQE!E475</f>
        <v>u</v>
      </c>
      <c r="F559" s="124">
        <f>DQE!F475</f>
        <v>0</v>
      </c>
    </row>
    <row r="560" spans="2:6" ht="18" hidden="1" customHeight="1" x14ac:dyDescent="0.3">
      <c r="B560" s="57">
        <f>DQE!B476</f>
        <v>0</v>
      </c>
      <c r="C560" s="105"/>
      <c r="D560" s="16" t="str">
        <f>DQE!D476</f>
        <v>f) Fonte ductile Intégral type "PH1" avec revêtement intérieur polyuréthane</v>
      </c>
      <c r="E560" s="13" t="str">
        <f>DQE!E476</f>
        <v>u</v>
      </c>
      <c r="F560" s="124">
        <f>DQE!F476</f>
        <v>0</v>
      </c>
    </row>
    <row r="561" spans="2:6" ht="18" hidden="1" customHeight="1" x14ac:dyDescent="0.3">
      <c r="B561" s="58">
        <f>DQE!B477</f>
        <v>0</v>
      </c>
      <c r="C561" s="107"/>
      <c r="D561" s="93" t="str">
        <f>DQE!D477</f>
        <v>Fourniture et pose de canalisation de branchement</v>
      </c>
      <c r="E561" s="89"/>
      <c r="F561" s="125"/>
    </row>
    <row r="562" spans="2:6" ht="75" hidden="1" thickBot="1" x14ac:dyDescent="0.3">
      <c r="B562" s="57">
        <f>B561</f>
        <v>0</v>
      </c>
      <c r="C562" s="105"/>
      <c r="D562" s="96" t="s">
        <v>397</v>
      </c>
      <c r="E562" s="72"/>
      <c r="F562" s="122"/>
    </row>
    <row r="563" spans="2:6" ht="18" hidden="1" customHeight="1" x14ac:dyDescent="0.3">
      <c r="B563" s="58">
        <f>DQE!B478</f>
        <v>0</v>
      </c>
      <c r="C563" s="105" t="str">
        <f>DQE!C478</f>
        <v>x</v>
      </c>
      <c r="D563" s="27" t="str">
        <f>DQE!D478</f>
        <v>PVC - classe CR 16 - Diamètre ext</v>
      </c>
      <c r="E563" s="13"/>
      <c r="F563" s="122"/>
    </row>
    <row r="564" spans="2:6" ht="18" hidden="1" customHeight="1" x14ac:dyDescent="0.3">
      <c r="B564" s="57">
        <f>DQE!B479</f>
        <v>0</v>
      </c>
      <c r="C564" s="105"/>
      <c r="D564" s="16" t="str">
        <f>DQE!D479</f>
        <v>a) 125 mm</v>
      </c>
      <c r="E564" s="13" t="str">
        <f>DQE!E479</f>
        <v>ml</v>
      </c>
      <c r="F564" s="124">
        <f>DQE!F479</f>
        <v>0</v>
      </c>
    </row>
    <row r="565" spans="2:6" ht="18" hidden="1" customHeight="1" x14ac:dyDescent="0.3">
      <c r="B565" s="57">
        <f>DQE!B480</f>
        <v>0</v>
      </c>
      <c r="C565" s="105"/>
      <c r="D565" s="16" t="str">
        <f>DQE!D480</f>
        <v>b) 160 mm</v>
      </c>
      <c r="E565" s="13" t="str">
        <f>DQE!E480</f>
        <v>ml</v>
      </c>
      <c r="F565" s="124">
        <f>DQE!F480</f>
        <v>0</v>
      </c>
    </row>
    <row r="566" spans="2:6" ht="18" hidden="1" customHeight="1" x14ac:dyDescent="0.3">
      <c r="B566" s="57">
        <f>DQE!B481</f>
        <v>0</v>
      </c>
      <c r="C566" s="105"/>
      <c r="D566" s="16" t="str">
        <f>DQE!D481</f>
        <v>c) 200 mm</v>
      </c>
      <c r="E566" s="13" t="str">
        <f>DQE!E481</f>
        <v>ml</v>
      </c>
      <c r="F566" s="124">
        <f>DQE!F481</f>
        <v>0</v>
      </c>
    </row>
    <row r="567" spans="2:6" ht="18" hidden="1" customHeight="1" x14ac:dyDescent="0.3">
      <c r="B567" s="58">
        <f>DQE!B482</f>
        <v>0</v>
      </c>
      <c r="C567" s="105" t="str">
        <f>DQE!C482</f>
        <v>x</v>
      </c>
      <c r="D567" s="27" t="str">
        <f>DQE!D482</f>
        <v>PVC tri-couche compact - classe CR 12 - Diamètre ext</v>
      </c>
      <c r="E567" s="13"/>
      <c r="F567" s="122"/>
    </row>
    <row r="568" spans="2:6" ht="18" hidden="1" customHeight="1" x14ac:dyDescent="0.3">
      <c r="B568" s="57">
        <f>DQE!B483</f>
        <v>0</v>
      </c>
      <c r="C568" s="105"/>
      <c r="D568" s="16" t="str">
        <f>DQE!D483</f>
        <v>a) 125 mm</v>
      </c>
      <c r="E568" s="13" t="str">
        <f>DQE!E483</f>
        <v>ml</v>
      </c>
      <c r="F568" s="124">
        <f>DQE!F483</f>
        <v>0</v>
      </c>
    </row>
    <row r="569" spans="2:6" ht="18" hidden="1" customHeight="1" x14ac:dyDescent="0.3">
      <c r="B569" s="57">
        <f>DQE!B484</f>
        <v>0</v>
      </c>
      <c r="C569" s="105"/>
      <c r="D569" s="16" t="str">
        <f>DQE!D484</f>
        <v>b) 160 mm</v>
      </c>
      <c r="E569" s="13" t="str">
        <f>DQE!E484</f>
        <v>ml</v>
      </c>
      <c r="F569" s="124">
        <f>DQE!F484</f>
        <v>0</v>
      </c>
    </row>
    <row r="570" spans="2:6" ht="18" hidden="1" customHeight="1" x14ac:dyDescent="0.3">
      <c r="B570" s="57">
        <f>DQE!B485</f>
        <v>0</v>
      </c>
      <c r="C570" s="105"/>
      <c r="D570" s="16" t="str">
        <f>DQE!D485</f>
        <v>c) 200 mm</v>
      </c>
      <c r="E570" s="13" t="str">
        <f>DQE!E485</f>
        <v>ml</v>
      </c>
      <c r="F570" s="124">
        <f>DQE!F485</f>
        <v>0</v>
      </c>
    </row>
    <row r="571" spans="2:6" ht="18" hidden="1" customHeight="1" x14ac:dyDescent="0.3">
      <c r="B571" s="58">
        <f>DQE!B486</f>
        <v>0</v>
      </c>
      <c r="C571" s="105" t="str">
        <f>DQE!C486</f>
        <v>x</v>
      </c>
      <c r="D571" s="27" t="str">
        <f>DQE!D486</f>
        <v>PVC tri-couche compact - classe CR 16 - Diamètre ext</v>
      </c>
      <c r="E571" s="13"/>
      <c r="F571" s="122"/>
    </row>
    <row r="572" spans="2:6" ht="18" hidden="1" customHeight="1" x14ac:dyDescent="0.3">
      <c r="B572" s="57">
        <f>DQE!B487</f>
        <v>0</v>
      </c>
      <c r="C572" s="105"/>
      <c r="D572" s="16" t="str">
        <f>DQE!D487</f>
        <v>a) 125 mm</v>
      </c>
      <c r="E572" s="13" t="str">
        <f>DQE!E487</f>
        <v>ml</v>
      </c>
      <c r="F572" s="124">
        <f>DQE!F487</f>
        <v>0</v>
      </c>
    </row>
    <row r="573" spans="2:6" ht="18" hidden="1" customHeight="1" x14ac:dyDescent="0.3">
      <c r="B573" s="57">
        <f>DQE!B488</f>
        <v>0</v>
      </c>
      <c r="C573" s="105"/>
      <c r="D573" s="16" t="str">
        <f>DQE!D488</f>
        <v>b) 160 mm</v>
      </c>
      <c r="E573" s="13" t="str">
        <f>DQE!E488</f>
        <v>ml</v>
      </c>
      <c r="F573" s="124">
        <f>DQE!F488</f>
        <v>0</v>
      </c>
    </row>
    <row r="574" spans="2:6" ht="18" hidden="1" customHeight="1" x14ac:dyDescent="0.3">
      <c r="B574" s="57">
        <f>DQE!B489</f>
        <v>0</v>
      </c>
      <c r="C574" s="105"/>
      <c r="D574" s="16" t="str">
        <f>DQE!D489</f>
        <v>c) 200 mm</v>
      </c>
      <c r="E574" s="13" t="str">
        <f>DQE!E489</f>
        <v>ml</v>
      </c>
      <c r="F574" s="124">
        <f>DQE!F489</f>
        <v>0</v>
      </c>
    </row>
    <row r="575" spans="2:6" ht="18" hidden="1" customHeight="1" x14ac:dyDescent="0.3">
      <c r="B575" s="58">
        <f>DQE!B490</f>
        <v>0</v>
      </c>
      <c r="C575" s="105" t="str">
        <f>DQE!C490</f>
        <v>x</v>
      </c>
      <c r="D575" s="27" t="str">
        <f>DQE!D490</f>
        <v>PP - classe SN 10 - Diamètre ext</v>
      </c>
      <c r="E575" s="13"/>
      <c r="F575" s="122"/>
    </row>
    <row r="576" spans="2:6" ht="18" hidden="1" customHeight="1" x14ac:dyDescent="0.3">
      <c r="B576" s="57">
        <f>DQE!B491</f>
        <v>0</v>
      </c>
      <c r="C576" s="105"/>
      <c r="D576" s="16" t="str">
        <f>DQE!D491</f>
        <v>a) 125 mm</v>
      </c>
      <c r="E576" s="13" t="str">
        <f>DQE!E491</f>
        <v>ml</v>
      </c>
      <c r="F576" s="124">
        <f>DQE!F491</f>
        <v>0</v>
      </c>
    </row>
    <row r="577" spans="2:6" ht="18" hidden="1" customHeight="1" x14ac:dyDescent="0.3">
      <c r="B577" s="57">
        <f>DQE!B492</f>
        <v>0</v>
      </c>
      <c r="C577" s="105"/>
      <c r="D577" s="16" t="str">
        <f>DQE!D492</f>
        <v>b) 160 mm</v>
      </c>
      <c r="E577" s="13" t="str">
        <f>DQE!E492</f>
        <v>ml</v>
      </c>
      <c r="F577" s="124">
        <f>DQE!F492</f>
        <v>0</v>
      </c>
    </row>
    <row r="578" spans="2:6" ht="18" hidden="1" customHeight="1" x14ac:dyDescent="0.3">
      <c r="B578" s="57">
        <f>DQE!B493</f>
        <v>0</v>
      </c>
      <c r="C578" s="105"/>
      <c r="D578" s="16" t="str">
        <f>DQE!D493</f>
        <v>c) 200 mm</v>
      </c>
      <c r="E578" s="13" t="str">
        <f>DQE!E493</f>
        <v>ml</v>
      </c>
      <c r="F578" s="124">
        <f>DQE!F493</f>
        <v>0</v>
      </c>
    </row>
    <row r="579" spans="2:6" ht="18" hidden="1" customHeight="1" x14ac:dyDescent="0.3">
      <c r="B579" s="58">
        <f>DQE!B494</f>
        <v>0</v>
      </c>
      <c r="C579" s="105" t="str">
        <f>DQE!C494</f>
        <v>x</v>
      </c>
      <c r="D579" s="27" t="str">
        <f>DQE!D494</f>
        <v>PP - classe SN 16 - Diamètre ext</v>
      </c>
      <c r="E579" s="13"/>
      <c r="F579" s="122"/>
    </row>
    <row r="580" spans="2:6" ht="18" hidden="1" customHeight="1" x14ac:dyDescent="0.3">
      <c r="B580" s="57">
        <f>DQE!B495</f>
        <v>0</v>
      </c>
      <c r="C580" s="105"/>
      <c r="D580" s="16" t="str">
        <f>DQE!D495</f>
        <v>a) 125 mm</v>
      </c>
      <c r="E580" s="13" t="str">
        <f>DQE!E495</f>
        <v>ml</v>
      </c>
      <c r="F580" s="124">
        <f>DQE!F495</f>
        <v>0</v>
      </c>
    </row>
    <row r="581" spans="2:6" ht="18" hidden="1" customHeight="1" x14ac:dyDescent="0.3">
      <c r="B581" s="57">
        <f>DQE!B496</f>
        <v>0</v>
      </c>
      <c r="C581" s="105"/>
      <c r="D581" s="16" t="str">
        <f>DQE!D496</f>
        <v>b) 160 mm</v>
      </c>
      <c r="E581" s="13" t="str">
        <f>DQE!E496</f>
        <v>ml</v>
      </c>
      <c r="F581" s="124">
        <f>DQE!F496</f>
        <v>0</v>
      </c>
    </row>
    <row r="582" spans="2:6" ht="18" hidden="1" customHeight="1" x14ac:dyDescent="0.3">
      <c r="B582" s="57">
        <f>DQE!B497</f>
        <v>0</v>
      </c>
      <c r="C582" s="105"/>
      <c r="D582" s="16" t="str">
        <f>DQE!D497</f>
        <v>c) 200 mm</v>
      </c>
      <c r="E582" s="13" t="str">
        <f>DQE!E497</f>
        <v>ml</v>
      </c>
      <c r="F582" s="124">
        <f>DQE!F497</f>
        <v>0</v>
      </c>
    </row>
    <row r="583" spans="2:6" ht="18" hidden="1" customHeight="1" x14ac:dyDescent="0.3">
      <c r="B583" s="58">
        <f>DQE!B498</f>
        <v>0</v>
      </c>
      <c r="C583" s="105" t="str">
        <f>DQE!C498</f>
        <v>x</v>
      </c>
      <c r="D583" s="27" t="str">
        <f>DQE!D498</f>
        <v>PRV - classe SN10 000 - Diamètre int</v>
      </c>
      <c r="E583" s="13"/>
      <c r="F583" s="122"/>
    </row>
    <row r="584" spans="2:6" ht="18" hidden="1" customHeight="1" x14ac:dyDescent="0.3">
      <c r="B584" s="57">
        <f>DQE!B499</f>
        <v>0</v>
      </c>
      <c r="C584" s="105"/>
      <c r="D584" s="16" t="str">
        <f>DQE!D499</f>
        <v>a) 150 mm</v>
      </c>
      <c r="E584" s="13" t="str">
        <f>DQE!E499</f>
        <v>ml</v>
      </c>
      <c r="F584" s="124">
        <f>DQE!F499</f>
        <v>0</v>
      </c>
    </row>
    <row r="585" spans="2:6" ht="18" hidden="1" customHeight="1" x14ac:dyDescent="0.3">
      <c r="B585" s="57">
        <f>DQE!B500</f>
        <v>0</v>
      </c>
      <c r="C585" s="105"/>
      <c r="D585" s="16" t="str">
        <f>DQE!D500</f>
        <v>b) 200 mm</v>
      </c>
      <c r="E585" s="13" t="str">
        <f>DQE!E500</f>
        <v>ml</v>
      </c>
      <c r="F585" s="124">
        <f>DQE!F500</f>
        <v>0</v>
      </c>
    </row>
    <row r="586" spans="2:6" ht="18" hidden="1" customHeight="1" x14ac:dyDescent="0.3">
      <c r="B586" s="58">
        <f>DQE!B501</f>
        <v>0</v>
      </c>
      <c r="C586" s="105" t="str">
        <f>DQE!C501</f>
        <v>x</v>
      </c>
      <c r="D586" s="27" t="str">
        <f>DQE!D501</f>
        <v>Grès - Diamètre int</v>
      </c>
      <c r="E586" s="13"/>
      <c r="F586" s="122"/>
    </row>
    <row r="587" spans="2:6" ht="18" hidden="1" customHeight="1" x14ac:dyDescent="0.3">
      <c r="B587" s="57">
        <f>DQE!B502</f>
        <v>0</v>
      </c>
      <c r="C587" s="105"/>
      <c r="D587" s="16" t="str">
        <f>DQE!D502</f>
        <v>a) 150 mm</v>
      </c>
      <c r="E587" s="13" t="str">
        <f>DQE!E502</f>
        <v>ml</v>
      </c>
      <c r="F587" s="124">
        <f>DQE!F502</f>
        <v>0</v>
      </c>
    </row>
    <row r="588" spans="2:6" ht="18" hidden="1" customHeight="1" x14ac:dyDescent="0.3">
      <c r="B588" s="57">
        <f>DQE!B503</f>
        <v>0</v>
      </c>
      <c r="C588" s="105"/>
      <c r="D588" s="16" t="str">
        <f>DQE!D503</f>
        <v>b) 200 mm</v>
      </c>
      <c r="E588" s="13" t="str">
        <f>DQE!E503</f>
        <v>ml</v>
      </c>
      <c r="F588" s="124">
        <f>DQE!F503</f>
        <v>0</v>
      </c>
    </row>
    <row r="589" spans="2:6" ht="35.1" hidden="1" customHeight="1" x14ac:dyDescent="0.3">
      <c r="B589" s="58">
        <f>DQE!B504</f>
        <v>0</v>
      </c>
      <c r="C589" s="106"/>
      <c r="D589" s="60" t="str">
        <f>DQE!D504</f>
        <v>Branchement :
Ouvrages de visite y compris tampon</v>
      </c>
      <c r="E589" s="61"/>
      <c r="F589" s="121"/>
    </row>
    <row r="590" spans="2:6" ht="42" hidden="1" customHeight="1" x14ac:dyDescent="0.3">
      <c r="B590" s="57">
        <f>DQE!B505</f>
        <v>0</v>
      </c>
      <c r="C590" s="107" t="str">
        <f>DQE!C505</f>
        <v>x</v>
      </c>
      <c r="D590" s="93" t="str">
        <f>DQE!D505</f>
        <v>Fourniture et pose de regard de façade PVC ou PP étanche lestée, de section circulaire de 250 mm de diamètre - Cheminée de couleur orange / marron - Diamètre 125 / 160 / 200</v>
      </c>
      <c r="E590" s="89"/>
      <c r="F590" s="125"/>
    </row>
    <row r="591" spans="2:6" ht="194.25" hidden="1" thickBot="1" x14ac:dyDescent="0.3">
      <c r="B591" s="57">
        <f>B590</f>
        <v>0</v>
      </c>
      <c r="C591" s="105"/>
      <c r="D591" s="96" t="s">
        <v>412</v>
      </c>
      <c r="E591" s="72" t="str">
        <f>DQE!E505</f>
        <v>u</v>
      </c>
      <c r="F591" s="124">
        <f>DQE!F505</f>
        <v>0</v>
      </c>
    </row>
    <row r="592" spans="2:6" ht="42" hidden="1" customHeight="1" x14ac:dyDescent="0.3">
      <c r="B592" s="57">
        <f>DQE!B506</f>
        <v>0</v>
      </c>
      <c r="C592" s="107" t="str">
        <f>DQE!C506</f>
        <v>x</v>
      </c>
      <c r="D592" s="93" t="str">
        <f>DQE!D506</f>
        <v>Fourniture et pose de regard de façade PVC ou PP étanche lestée, de section circulaire de 315 mm de diamètre - Cheminée de couleur orange / marron - Diamètre 125 / 160 / 200</v>
      </c>
      <c r="E592" s="89"/>
      <c r="F592" s="125"/>
    </row>
    <row r="593" spans="2:6" ht="182.25" hidden="1" thickBot="1" x14ac:dyDescent="0.3">
      <c r="B593" s="57">
        <f>B592</f>
        <v>0</v>
      </c>
      <c r="C593" s="105"/>
      <c r="D593" s="96" t="s">
        <v>413</v>
      </c>
      <c r="E593" s="72" t="str">
        <f>DQE!E506</f>
        <v>u</v>
      </c>
      <c r="F593" s="124">
        <f>DQE!F506</f>
        <v>0</v>
      </c>
    </row>
    <row r="594" spans="2:6" ht="41.25" hidden="1" customHeight="1" x14ac:dyDescent="0.3">
      <c r="B594" s="57">
        <f>DQE!B507</f>
        <v>0</v>
      </c>
      <c r="C594" s="107" t="str">
        <f>DQE!C507</f>
        <v>x</v>
      </c>
      <c r="D594" s="93" t="str">
        <f>DQE!D507</f>
        <v>Fourniture et pose de regard de façade étanche lestée 3 entrées et 1 sortie, de section circulaire de 315 mm de diamètre - Cheminée de couleur marron - Diamètre 125 / 160</v>
      </c>
      <c r="E594" s="89"/>
      <c r="F594" s="125"/>
    </row>
    <row r="595" spans="2:6" ht="210" hidden="1" customHeight="1" x14ac:dyDescent="0.3">
      <c r="B595" s="57">
        <f>B594</f>
        <v>0</v>
      </c>
      <c r="C595" s="105"/>
      <c r="D595" s="96" t="s">
        <v>433</v>
      </c>
      <c r="E595" s="72" t="str">
        <f>DQE!E507</f>
        <v>u</v>
      </c>
      <c r="F595" s="124">
        <f>DQE!F507</f>
        <v>0</v>
      </c>
    </row>
    <row r="596" spans="2:6" ht="41.25" hidden="1" customHeight="1" x14ac:dyDescent="0.3">
      <c r="B596" s="57">
        <f>DQE!B508</f>
        <v>0</v>
      </c>
      <c r="C596" s="107" t="str">
        <f>DQE!C508</f>
        <v>x</v>
      </c>
      <c r="D596" s="93" t="str">
        <f>DQE!D508</f>
        <v>Fourniture et pose d'un tabouret disconnecteur, de section circulaire de 315 mm de diamètre - Cheminée de couleur marron - Diamètre 125 / 160</v>
      </c>
      <c r="E596" s="89"/>
      <c r="F596" s="125"/>
    </row>
    <row r="597" spans="2:6" ht="213" hidden="1" customHeight="1" x14ac:dyDescent="0.3">
      <c r="B597" s="57">
        <f>B596</f>
        <v>0</v>
      </c>
      <c r="C597" s="105"/>
      <c r="D597" s="96" t="s">
        <v>434</v>
      </c>
      <c r="E597" s="72" t="str">
        <f>DQE!E508</f>
        <v>u</v>
      </c>
      <c r="F597" s="124">
        <f>DQE!F508</f>
        <v>0</v>
      </c>
    </row>
    <row r="598" spans="2:6" ht="33.75" hidden="1" customHeight="1" x14ac:dyDescent="0.3">
      <c r="B598" s="57">
        <f>DQE!B509</f>
        <v>0</v>
      </c>
      <c r="C598" s="107" t="str">
        <f>DQE!C509</f>
        <v>x</v>
      </c>
      <c r="D598" s="93" t="str">
        <f>DQE!D509</f>
        <v>Fourniture et pose de siphon dans regard béton et tampon fonte - Diamètre 125 / 160</v>
      </c>
      <c r="E598" s="89"/>
      <c r="F598" s="125"/>
    </row>
    <row r="599" spans="2:6" ht="206.25" hidden="1" thickBot="1" x14ac:dyDescent="0.3">
      <c r="B599" s="57">
        <f>B598</f>
        <v>0</v>
      </c>
      <c r="C599" s="105"/>
      <c r="D599" s="96" t="s">
        <v>414</v>
      </c>
      <c r="E599" s="72" t="str">
        <f>DQE!E509</f>
        <v>u</v>
      </c>
      <c r="F599" s="124">
        <f>DQE!F509</f>
        <v>0</v>
      </c>
    </row>
    <row r="600" spans="2:6" ht="30" hidden="1" customHeight="1" x14ac:dyDescent="0.3">
      <c r="B600" s="58">
        <f>DQE!B510</f>
        <v>0</v>
      </c>
      <c r="C600" s="106"/>
      <c r="D600" s="60" t="str">
        <f>DQE!D510</f>
        <v>Branchement :
Raccordement</v>
      </c>
      <c r="E600" s="61"/>
      <c r="F600" s="121"/>
    </row>
    <row r="601" spans="2:6" ht="18" hidden="1" customHeight="1" x14ac:dyDescent="0.3">
      <c r="B601" s="57">
        <f>DQE!B511</f>
        <v>0</v>
      </c>
      <c r="C601" s="107" t="str">
        <f>DQE!C511</f>
        <v>x</v>
      </c>
      <c r="D601" s="93" t="str">
        <f>DQE!D511</f>
        <v>Raccordement sur collecteur/ regard/ branchement existant</v>
      </c>
      <c r="E601" s="89"/>
      <c r="F601" s="125"/>
    </row>
    <row r="602" spans="2:6" ht="110.25" hidden="1" thickBot="1" x14ac:dyDescent="0.3">
      <c r="B602" s="57">
        <f>B601</f>
        <v>0</v>
      </c>
      <c r="C602" s="105"/>
      <c r="D602" s="96" t="s">
        <v>407</v>
      </c>
      <c r="E602" s="72" t="str">
        <f>DQE!E511</f>
        <v>u</v>
      </c>
      <c r="F602" s="124">
        <f>DQE!F511</f>
        <v>0</v>
      </c>
    </row>
    <row r="603" spans="2:6" ht="18.75" hidden="1" customHeight="1" x14ac:dyDescent="0.3">
      <c r="B603" s="58">
        <f>DQE!B512</f>
        <v>0</v>
      </c>
      <c r="C603" s="106"/>
      <c r="D603" s="60" t="str">
        <f>DQE!D512</f>
        <v>Démolition / Dépose / Comblement</v>
      </c>
      <c r="E603" s="61"/>
      <c r="F603" s="121"/>
    </row>
    <row r="604" spans="2:6" ht="34.5" hidden="1" customHeight="1" x14ac:dyDescent="0.3">
      <c r="B604" s="57">
        <f>DQE!B513</f>
        <v>0</v>
      </c>
      <c r="C604" s="107" t="str">
        <f>DQE!C513</f>
        <v>x</v>
      </c>
      <c r="D604" s="93" t="str">
        <f>DQE!D513</f>
        <v>Démolition du réseau existant de toute nature sauf en fibre ciment, canalisations et ouvrages de visite y compris, évacuation des déblais dans une décharge appropriée.</v>
      </c>
      <c r="E604" s="89"/>
      <c r="F604" s="125"/>
    </row>
    <row r="605" spans="2:6" ht="115.5" hidden="1" thickBot="1" x14ac:dyDescent="0.3">
      <c r="B605" s="57">
        <f>B604</f>
        <v>0</v>
      </c>
      <c r="C605" s="105"/>
      <c r="D605" s="16" t="s">
        <v>408</v>
      </c>
      <c r="E605" s="72" t="str">
        <f>DQE!E513</f>
        <v>ml</v>
      </c>
      <c r="F605" s="124">
        <f>DQE!F513</f>
        <v>0</v>
      </c>
    </row>
    <row r="606" spans="2:6" ht="48" hidden="1" customHeight="1" x14ac:dyDescent="0.3">
      <c r="B606" s="57">
        <f>DQE!B514</f>
        <v>0</v>
      </c>
      <c r="C606" s="107" t="str">
        <f>DQE!C514</f>
        <v>x</v>
      </c>
      <c r="D606" s="93" t="str">
        <f>DQE!D514</f>
        <v>Démolition du réseau existant en fibre ciment, canalisations et ouvrages de visite y compris, pour renouvellement en lieu et place, évacuation des déblais dans une décharge appropriée - SOUS SECTION 3</v>
      </c>
      <c r="E606" s="89"/>
      <c r="F606" s="125"/>
    </row>
    <row r="607" spans="2:6" ht="141" hidden="1" thickBot="1" x14ac:dyDescent="0.3">
      <c r="B607" s="57">
        <f>B606</f>
        <v>0</v>
      </c>
      <c r="C607" s="105"/>
      <c r="D607" s="16" t="s">
        <v>409</v>
      </c>
      <c r="E607" s="72" t="str">
        <f>DQE!E514</f>
        <v>ml</v>
      </c>
      <c r="F607" s="124">
        <f>DQE!F514</f>
        <v>0</v>
      </c>
    </row>
    <row r="608" spans="2:6" ht="27.75" hidden="1" customHeight="1" x14ac:dyDescent="0.3">
      <c r="B608" s="57">
        <f>DQE!B515</f>
        <v>0</v>
      </c>
      <c r="C608" s="107" t="str">
        <f>DQE!C515</f>
        <v>x</v>
      </c>
      <c r="D608" s="93" t="str">
        <f>DQE!D515</f>
        <v>Démolition du réseau existant en fibre ciment pour intervention ponctuelle, évacuation des déblais dans une décharge appropriée - SOUS SECTION 4</v>
      </c>
      <c r="E608" s="89"/>
      <c r="F608" s="125"/>
    </row>
    <row r="609" spans="2:6" ht="141" hidden="1" thickBot="1" x14ac:dyDescent="0.3">
      <c r="B609" s="57">
        <f>B608</f>
        <v>0</v>
      </c>
      <c r="C609" s="105"/>
      <c r="D609" s="16" t="s">
        <v>410</v>
      </c>
      <c r="E609" s="72" t="str">
        <f>DQE!E515</f>
        <v>u</v>
      </c>
      <c r="F609" s="124">
        <f>DQE!F515</f>
        <v>0</v>
      </c>
    </row>
    <row r="610" spans="2:6" ht="18" hidden="1" customHeight="1" x14ac:dyDescent="0.3">
      <c r="B610" s="57">
        <f>DQE!B516</f>
        <v>0</v>
      </c>
      <c r="C610" s="107" t="str">
        <f>DQE!C516</f>
        <v>x</v>
      </c>
      <c r="D610" s="90" t="str">
        <f>DQE!D516</f>
        <v>Démolition de regard ponctuellement et comblement</v>
      </c>
      <c r="E610" s="89"/>
      <c r="F610" s="125"/>
    </row>
    <row r="611" spans="2:6" ht="102.75" hidden="1" thickBot="1" x14ac:dyDescent="0.3">
      <c r="B611" s="57">
        <f>B610</f>
        <v>0</v>
      </c>
      <c r="C611" s="105"/>
      <c r="D611" s="16" t="s">
        <v>379</v>
      </c>
      <c r="E611" s="72" t="str">
        <f>DQE!E516</f>
        <v>u</v>
      </c>
      <c r="F611" s="124">
        <f>DQE!F516</f>
        <v>0</v>
      </c>
    </row>
    <row r="612" spans="2:6" ht="18" hidden="1" customHeight="1" x14ac:dyDescent="0.3">
      <c r="B612" s="57">
        <f>DQE!B517</f>
        <v>0</v>
      </c>
      <c r="C612" s="107" t="str">
        <f>DQE!C517</f>
        <v>x</v>
      </c>
      <c r="D612" s="90" t="str">
        <f>DQE!D517</f>
        <v>Comblement de conduite à abandonner en béton fluide maigre</v>
      </c>
      <c r="E612" s="89"/>
      <c r="F612" s="125"/>
    </row>
    <row r="613" spans="2:6" ht="102.75" hidden="1" thickBot="1" x14ac:dyDescent="0.3">
      <c r="B613" s="57">
        <f>B612</f>
        <v>0</v>
      </c>
      <c r="C613" s="105"/>
      <c r="D613" s="16" t="s">
        <v>411</v>
      </c>
      <c r="E613" s="72" t="str">
        <f>DQE!E517</f>
        <v>m3</v>
      </c>
      <c r="F613" s="124">
        <f>DQE!F517</f>
        <v>0</v>
      </c>
    </row>
    <row r="614" spans="2:6" ht="18.75" hidden="1" customHeight="1" x14ac:dyDescent="0.3">
      <c r="B614" s="58">
        <f>DQE!B518</f>
        <v>0</v>
      </c>
      <c r="C614" s="106"/>
      <c r="D614" s="60" t="str">
        <f>DQE!D518</f>
        <v>Divers</v>
      </c>
      <c r="E614" s="61"/>
      <c r="F614" s="121"/>
    </row>
    <row r="615" spans="2:6" ht="19.5" hidden="1" customHeight="1" x14ac:dyDescent="0.3">
      <c r="B615" s="57">
        <f>DQE!B521</f>
        <v>0</v>
      </c>
      <c r="C615" s="88" t="str">
        <f>DQE!C519</f>
        <v>x</v>
      </c>
      <c r="D615" s="93" t="str">
        <f>DQE!D519</f>
        <v>Traversée d'un obstacle physique y compris réfection (mur, haie, clôture, …)</v>
      </c>
      <c r="E615" s="89"/>
      <c r="F615" s="125"/>
    </row>
    <row r="616" spans="2:6" ht="77.25" hidden="1" thickBot="1" x14ac:dyDescent="0.3">
      <c r="B616" s="57">
        <f>B615</f>
        <v>0</v>
      </c>
      <c r="C616" s="105"/>
      <c r="D616" s="16" t="s">
        <v>381</v>
      </c>
      <c r="E616" s="72" t="str">
        <f>DQE!E519</f>
        <v>u</v>
      </c>
      <c r="F616" s="124">
        <f>DQE!F519</f>
        <v>0</v>
      </c>
    </row>
    <row r="617" spans="2:6" ht="18" hidden="1" customHeight="1" x14ac:dyDescent="0.3">
      <c r="B617" s="57">
        <f>DQE!B520</f>
        <v>0</v>
      </c>
      <c r="C617" s="88" t="s">
        <v>464</v>
      </c>
      <c r="D617" s="93" t="str">
        <f>DQE!D520</f>
        <v>Divers 1</v>
      </c>
      <c r="E617" s="89"/>
      <c r="F617" s="125"/>
    </row>
    <row r="618" spans="2:6" ht="39" hidden="1" thickBot="1" x14ac:dyDescent="0.3">
      <c r="B618" s="57">
        <f>B617</f>
        <v>0</v>
      </c>
      <c r="C618" s="105"/>
      <c r="D618" s="16" t="s">
        <v>463</v>
      </c>
      <c r="E618" s="72" t="str">
        <f>DQE!E520</f>
        <v>u</v>
      </c>
      <c r="F618" s="124">
        <f>DQE!F520</f>
        <v>0</v>
      </c>
    </row>
    <row r="619" spans="2:6" ht="18" hidden="1" customHeight="1" x14ac:dyDescent="0.3">
      <c r="B619" s="57">
        <f>DQE!B521</f>
        <v>0</v>
      </c>
      <c r="C619" s="88" t="s">
        <v>465</v>
      </c>
      <c r="D619" s="93" t="str">
        <f>DQE!D521</f>
        <v>Divers 2</v>
      </c>
      <c r="E619" s="89"/>
      <c r="F619" s="125"/>
    </row>
    <row r="620" spans="2:6" ht="39" hidden="1" thickBot="1" x14ac:dyDescent="0.3">
      <c r="B620" s="57">
        <f>B619</f>
        <v>0</v>
      </c>
      <c r="C620" s="105"/>
      <c r="D620" s="16" t="s">
        <v>463</v>
      </c>
      <c r="E620" s="72" t="str">
        <f>DQE!E521</f>
        <v>u</v>
      </c>
      <c r="F620" s="124">
        <f>DQE!F521</f>
        <v>0</v>
      </c>
    </row>
    <row r="621" spans="2:6" ht="18.75" hidden="1" customHeight="1" x14ac:dyDescent="0.3">
      <c r="B621" s="58">
        <f>DQE!B522</f>
        <v>0</v>
      </c>
      <c r="C621" s="106"/>
      <c r="D621" s="60" t="str">
        <f>DQE!D522</f>
        <v>Remblai</v>
      </c>
      <c r="E621" s="61"/>
      <c r="F621" s="121"/>
    </row>
    <row r="622" spans="2:6" ht="18" hidden="1" customHeight="1" x14ac:dyDescent="0.3">
      <c r="B622" s="57">
        <f>DQE!B523</f>
        <v>0</v>
      </c>
      <c r="C622" s="107" t="str">
        <f>DQE!C523</f>
        <v>x</v>
      </c>
      <c r="D622" s="90" t="str">
        <f>DQE!D523</f>
        <v>Grave Non Traitée 0/150</v>
      </c>
      <c r="E622" s="89"/>
      <c r="F622" s="125"/>
    </row>
    <row r="623" spans="2:6" ht="147.75" hidden="1" customHeight="1" x14ac:dyDescent="0.3">
      <c r="B623" s="57">
        <f>B622</f>
        <v>0</v>
      </c>
      <c r="C623" s="105"/>
      <c r="D623" s="91" t="s">
        <v>386</v>
      </c>
      <c r="E623" s="72" t="str">
        <f>DQE!E523</f>
        <v>m3</v>
      </c>
      <c r="F623" s="124">
        <f>DQE!F523</f>
        <v>0</v>
      </c>
    </row>
    <row r="624" spans="2:6" ht="18" hidden="1" customHeight="1" x14ac:dyDescent="0.3">
      <c r="B624" s="57">
        <f>DQE!B524</f>
        <v>0</v>
      </c>
      <c r="C624" s="107" t="str">
        <f>DQE!C524</f>
        <v>x</v>
      </c>
      <c r="D624" s="90" t="str">
        <f>DQE!D524</f>
        <v>Grave Non Traitée 0/20</v>
      </c>
      <c r="E624" s="89"/>
      <c r="F624" s="125"/>
    </row>
    <row r="625" spans="2:6" ht="149.25" hidden="1" customHeight="1" x14ac:dyDescent="0.3">
      <c r="B625" s="57">
        <f>B624</f>
        <v>0</v>
      </c>
      <c r="C625" s="105"/>
      <c r="D625" s="91" t="s">
        <v>385</v>
      </c>
      <c r="E625" s="72" t="str">
        <f>DQE!E524</f>
        <v>m3</v>
      </c>
      <c r="F625" s="124">
        <f>DQE!F524</f>
        <v>0</v>
      </c>
    </row>
    <row r="626" spans="2:6" ht="23.25" hidden="1" customHeight="1" x14ac:dyDescent="0.3">
      <c r="B626" s="57">
        <f>DQE!B525</f>
        <v>0</v>
      </c>
      <c r="C626" s="107" t="str">
        <f>DQE!C525</f>
        <v>x</v>
      </c>
      <c r="D626" s="90" t="str">
        <f>DQE!D525</f>
        <v>Grave Non Traitée 0/31,5</v>
      </c>
      <c r="E626" s="89"/>
      <c r="F626" s="125"/>
    </row>
    <row r="627" spans="2:6" ht="147.75" hidden="1" customHeight="1" x14ac:dyDescent="0.3">
      <c r="B627" s="57">
        <f>B626</f>
        <v>0</v>
      </c>
      <c r="C627" s="105"/>
      <c r="D627" s="91" t="s">
        <v>383</v>
      </c>
      <c r="E627" s="72" t="str">
        <f>DQE!E525</f>
        <v>m3</v>
      </c>
      <c r="F627" s="124">
        <f>DQE!F525</f>
        <v>0</v>
      </c>
    </row>
    <row r="628" spans="2:6" ht="18" hidden="1" customHeight="1" x14ac:dyDescent="0.3">
      <c r="B628" s="57">
        <f>DQE!B526</f>
        <v>0</v>
      </c>
      <c r="C628" s="107" t="str">
        <f>DQE!C526</f>
        <v>x</v>
      </c>
      <c r="D628" s="90" t="str">
        <f>DQE!D526</f>
        <v>Matériaux recyclés</v>
      </c>
      <c r="E628" s="89"/>
      <c r="F628" s="125"/>
    </row>
    <row r="629" spans="2:6" ht="147.75" hidden="1" customHeight="1" x14ac:dyDescent="0.3">
      <c r="B629" s="57">
        <f>B628</f>
        <v>0</v>
      </c>
      <c r="C629" s="105"/>
      <c r="D629" s="91" t="s">
        <v>384</v>
      </c>
      <c r="E629" s="72" t="str">
        <f>DQE!E526</f>
        <v>m3</v>
      </c>
      <c r="F629" s="124">
        <f>DQE!F526</f>
        <v>0</v>
      </c>
    </row>
    <row r="630" spans="2:6" ht="18" hidden="1" customHeight="1" x14ac:dyDescent="0.3">
      <c r="B630" s="57">
        <f>DQE!B527</f>
        <v>0</v>
      </c>
      <c r="C630" s="102" t="str">
        <f>DQE!C527</f>
        <v>x</v>
      </c>
      <c r="D630" s="92" t="str">
        <f>DQE!D527</f>
        <v>Béton de tranchée</v>
      </c>
      <c r="E630" s="41"/>
      <c r="F630" s="115"/>
    </row>
    <row r="631" spans="2:6" ht="102.75" hidden="1" thickBot="1" x14ac:dyDescent="0.3">
      <c r="B631" s="57">
        <f>B630</f>
        <v>0</v>
      </c>
      <c r="C631" s="117"/>
      <c r="D631" s="101" t="s">
        <v>387</v>
      </c>
      <c r="E631" s="119" t="str">
        <f>DQE!E527</f>
        <v>m3</v>
      </c>
      <c r="F631" s="120">
        <f>DQE!F527</f>
        <v>0</v>
      </c>
    </row>
    <row r="632" spans="2:6" ht="18" hidden="1" customHeight="1" thickBot="1" x14ac:dyDescent="0.3">
      <c r="B632" s="58">
        <f>DQE!B529</f>
        <v>0</v>
      </c>
      <c r="C632" s="2"/>
      <c r="D632" s="37"/>
      <c r="E632" s="38"/>
      <c r="F632" s="73"/>
    </row>
    <row r="633" spans="2:6" ht="33.75" hidden="1" customHeight="1" thickBot="1" x14ac:dyDescent="0.3">
      <c r="B633" s="58">
        <f>DQE!B530</f>
        <v>0</v>
      </c>
      <c r="C633" s="51">
        <f>DQE!C530</f>
        <v>4</v>
      </c>
      <c r="D633" s="53" t="str">
        <f>DQE!D530</f>
        <v>RESEAU D'ASSAINISSEMENT 
TRAVAUX SANS TRANCHEE</v>
      </c>
      <c r="E633" s="7"/>
      <c r="F633" s="111"/>
    </row>
    <row r="634" spans="2:6" ht="18" hidden="1" customHeight="1" x14ac:dyDescent="0.3">
      <c r="B634" s="54">
        <f>DQE!B531</f>
        <v>0</v>
      </c>
      <c r="C634" s="106"/>
      <c r="D634" s="65" t="str">
        <f>DQE!D531</f>
        <v>ITV préparatoire</v>
      </c>
      <c r="E634" s="61"/>
      <c r="F634" s="121"/>
    </row>
    <row r="635" spans="2:6" ht="15.75" hidden="1" thickBot="1" x14ac:dyDescent="0.3">
      <c r="B635" s="58">
        <f>DQE!B532</f>
        <v>0</v>
      </c>
      <c r="C635" s="88" t="str">
        <f>DQE!C532</f>
        <v>x</v>
      </c>
      <c r="D635" s="93" t="str">
        <f>DQE!D532</f>
        <v>a) collecteur</v>
      </c>
      <c r="E635" s="89"/>
      <c r="F635" s="125"/>
    </row>
    <row r="636" spans="2:6" ht="166.5" hidden="1" thickBot="1" x14ac:dyDescent="0.3">
      <c r="B636" s="57">
        <f>B635</f>
        <v>0</v>
      </c>
      <c r="C636" s="105"/>
      <c r="D636" s="91" t="s">
        <v>441</v>
      </c>
      <c r="E636" s="72" t="str">
        <f>DQE!E532</f>
        <v>ml</v>
      </c>
      <c r="F636" s="124">
        <f>DQE!F532</f>
        <v>0</v>
      </c>
    </row>
    <row r="637" spans="2:6" ht="15.75" hidden="1" thickBot="1" x14ac:dyDescent="0.3">
      <c r="B637" s="58">
        <f>DQE!B533</f>
        <v>0</v>
      </c>
      <c r="C637" s="88" t="str">
        <f>DQE!C533</f>
        <v>x</v>
      </c>
      <c r="D637" s="93" t="str">
        <f>DQE!D533</f>
        <v>b) branchement</v>
      </c>
      <c r="E637" s="89"/>
      <c r="F637" s="125"/>
    </row>
    <row r="638" spans="2:6" ht="166.5" hidden="1" thickBot="1" x14ac:dyDescent="0.3">
      <c r="B638" s="57">
        <f>B637</f>
        <v>0</v>
      </c>
      <c r="C638" s="105"/>
      <c r="D638" s="91" t="s">
        <v>441</v>
      </c>
      <c r="E638" s="72" t="str">
        <f>DQE!E533</f>
        <v>ml</v>
      </c>
      <c r="F638" s="124">
        <f>DQE!F533</f>
        <v>0</v>
      </c>
    </row>
    <row r="639" spans="2:6" ht="18" hidden="1" customHeight="1" x14ac:dyDescent="0.3">
      <c r="B639" s="54">
        <f>DQE!B534</f>
        <v>0</v>
      </c>
      <c r="C639" s="106"/>
      <c r="D639" s="65" t="str">
        <f>DQE!D534</f>
        <v>Chemisage</v>
      </c>
      <c r="E639" s="61"/>
      <c r="F639" s="121"/>
    </row>
    <row r="640" spans="2:6" ht="26.25" hidden="1" thickBot="1" x14ac:dyDescent="0.3">
      <c r="B640" s="58">
        <f>DQE!B535</f>
        <v>0</v>
      </c>
      <c r="C640" s="107" t="str">
        <f>DQE!C535</f>
        <v>x</v>
      </c>
      <c r="D640" s="93" t="str">
        <f>DQE!D535</f>
        <v>Chemisage continu d'une canalisation y compris hydrocurage, préparation du réseau et ré-ouverture des branchements- FEUTRE</v>
      </c>
      <c r="E640" s="89"/>
      <c r="F640" s="125"/>
    </row>
    <row r="641" spans="2:6" ht="281.25" hidden="1" thickBot="1" x14ac:dyDescent="0.3">
      <c r="B641" s="57">
        <f>B640</f>
        <v>0</v>
      </c>
      <c r="C641" s="105"/>
      <c r="D641" s="91" t="s">
        <v>444</v>
      </c>
      <c r="E641" s="72"/>
      <c r="F641" s="122"/>
    </row>
    <row r="642" spans="2:6" ht="18" hidden="1" customHeight="1" x14ac:dyDescent="0.3">
      <c r="B642" s="57">
        <f>DQE!B536</f>
        <v>0</v>
      </c>
      <c r="C642" s="105"/>
      <c r="D642" s="12" t="str">
        <f>DQE!D536</f>
        <v>a) collecteur</v>
      </c>
      <c r="E642" s="13" t="str">
        <f>DQE!E536</f>
        <v>ml</v>
      </c>
      <c r="F642" s="124">
        <f>DQE!F536</f>
        <v>0</v>
      </c>
    </row>
    <row r="643" spans="2:6" ht="18" hidden="1" customHeight="1" x14ac:dyDescent="0.3">
      <c r="B643" s="57">
        <f>DQE!B537</f>
        <v>0</v>
      </c>
      <c r="C643" s="105"/>
      <c r="D643" s="12" t="str">
        <f>DQE!D537</f>
        <v>b) branchement</v>
      </c>
      <c r="E643" s="13" t="str">
        <f>DQE!E537</f>
        <v>ml</v>
      </c>
      <c r="F643" s="124">
        <f>DQE!F537</f>
        <v>0</v>
      </c>
    </row>
    <row r="644" spans="2:6" ht="26.25" hidden="1" thickBot="1" x14ac:dyDescent="0.3">
      <c r="B644" s="58">
        <f>DQE!B538</f>
        <v>0</v>
      </c>
      <c r="C644" s="107" t="str">
        <f>DQE!C538</f>
        <v>x</v>
      </c>
      <c r="D644" s="93" t="str">
        <f>DQE!D538</f>
        <v>Chemisage continu d'une canalisation y compris hydrocurage, préparation du réseau et ré-ouverture des branchements - FIBRE DE VERRE</v>
      </c>
      <c r="E644" s="89"/>
      <c r="F644" s="125"/>
    </row>
    <row r="645" spans="2:6" ht="281.25" hidden="1" thickBot="1" x14ac:dyDescent="0.3">
      <c r="B645" s="57">
        <f>B644</f>
        <v>0</v>
      </c>
      <c r="C645" s="105"/>
      <c r="D645" s="91" t="s">
        <v>445</v>
      </c>
      <c r="E645" s="72"/>
      <c r="F645" s="122"/>
    </row>
    <row r="646" spans="2:6" ht="18" hidden="1" customHeight="1" x14ac:dyDescent="0.3">
      <c r="B646" s="57">
        <f>DQE!B539</f>
        <v>0</v>
      </c>
      <c r="C646" s="105"/>
      <c r="D646" s="12" t="str">
        <f>DQE!D539</f>
        <v>a) collecteur</v>
      </c>
      <c r="E646" s="13" t="str">
        <f>DQE!E539</f>
        <v>ml</v>
      </c>
      <c r="F646" s="124">
        <f>DQE!F539</f>
        <v>0</v>
      </c>
    </row>
    <row r="647" spans="2:6" ht="18" hidden="1" customHeight="1" x14ac:dyDescent="0.3">
      <c r="B647" s="57">
        <f>DQE!B540</f>
        <v>0</v>
      </c>
      <c r="C647" s="105"/>
      <c r="D647" s="12" t="str">
        <f>DQE!D540</f>
        <v>b) branchement</v>
      </c>
      <c r="E647" s="13" t="str">
        <f>DQE!E540</f>
        <v>ml</v>
      </c>
      <c r="F647" s="124">
        <f>DQE!F540</f>
        <v>0</v>
      </c>
    </row>
    <row r="648" spans="2:6" ht="18" hidden="1" customHeight="1" x14ac:dyDescent="0.3">
      <c r="B648" s="58">
        <f>DQE!B541</f>
        <v>0</v>
      </c>
      <c r="C648" s="106"/>
      <c r="D648" s="65" t="str">
        <f>DQE!D541</f>
        <v>Travaux ponctuels</v>
      </c>
      <c r="E648" s="61"/>
      <c r="F648" s="121"/>
    </row>
    <row r="649" spans="2:6" ht="18" hidden="1" customHeight="1" x14ac:dyDescent="0.3">
      <c r="B649" s="57">
        <f>DQE!B542</f>
        <v>0</v>
      </c>
      <c r="C649" s="107" t="str">
        <f>DQE!C542</f>
        <v>x</v>
      </c>
      <c r="D649" s="93" t="str">
        <f>DQE!D542</f>
        <v>Reprise d'étanchéité au droit des raccordements (manchette + tophat)</v>
      </c>
      <c r="E649" s="89"/>
      <c r="F649" s="125"/>
    </row>
    <row r="650" spans="2:6" ht="153.75" hidden="1" thickBot="1" x14ac:dyDescent="0.3">
      <c r="B650" s="57">
        <f>B649</f>
        <v>0</v>
      </c>
      <c r="C650" s="105"/>
      <c r="D650" s="16" t="s">
        <v>418</v>
      </c>
      <c r="E650" s="72" t="str">
        <f>DQE!E542</f>
        <v>u</v>
      </c>
      <c r="F650" s="124">
        <f>DQE!F542</f>
        <v>0</v>
      </c>
    </row>
    <row r="651" spans="2:6" ht="26.25" hidden="1" customHeight="1" x14ac:dyDescent="0.3">
      <c r="B651" s="57">
        <f>DQE!B543</f>
        <v>0</v>
      </c>
      <c r="C651" s="107" t="str">
        <f>DQE!C543</f>
        <v>x</v>
      </c>
      <c r="D651" s="90" t="str">
        <f>DQE!D543</f>
        <v>Réhabilitation par manchette souple (80cm) - FIBRE DE VERRE</v>
      </c>
      <c r="E651" s="89"/>
      <c r="F651" s="125"/>
    </row>
    <row r="652" spans="2:6" ht="141" hidden="1" thickBot="1" x14ac:dyDescent="0.3">
      <c r="B652" s="57">
        <f>B651</f>
        <v>0</v>
      </c>
      <c r="C652" s="105"/>
      <c r="D652" s="16" t="s">
        <v>419</v>
      </c>
      <c r="E652" s="72" t="str">
        <f>DQE!E543</f>
        <v>u</v>
      </c>
      <c r="F652" s="124">
        <f>DQE!F543</f>
        <v>0</v>
      </c>
    </row>
    <row r="653" spans="2:6" ht="30" hidden="1" customHeight="1" x14ac:dyDescent="0.3">
      <c r="B653" s="57">
        <f>DQE!B544</f>
        <v>0</v>
      </c>
      <c r="C653" s="107" t="str">
        <f>DQE!C544</f>
        <v>x</v>
      </c>
      <c r="D653" s="93" t="str">
        <f>DQE!D544</f>
        <v>Réhabilitation par manchette rigide (45cm) ou manchette d'extrémité (25 à 30cm) - INOX</v>
      </c>
      <c r="E653" s="89"/>
      <c r="F653" s="125"/>
    </row>
    <row r="654" spans="2:6" ht="166.5" hidden="1" thickBot="1" x14ac:dyDescent="0.3">
      <c r="B654" s="57">
        <f>B653</f>
        <v>0</v>
      </c>
      <c r="C654" s="105"/>
      <c r="D654" s="16" t="s">
        <v>420</v>
      </c>
      <c r="E654" s="72" t="str">
        <f>DQE!E544</f>
        <v>u</v>
      </c>
      <c r="F654" s="124">
        <f>DQE!F544</f>
        <v>0</v>
      </c>
    </row>
    <row r="655" spans="2:6" ht="18" hidden="1" customHeight="1" x14ac:dyDescent="0.3">
      <c r="B655" s="57">
        <f>DQE!B545</f>
        <v>0</v>
      </c>
      <c r="C655" s="107" t="str">
        <f>DQE!C545</f>
        <v>x</v>
      </c>
      <c r="D655" s="93" t="str">
        <f>DQE!D545</f>
        <v>Etanchement et protection d'un regard de visite</v>
      </c>
      <c r="E655" s="89"/>
      <c r="F655" s="125"/>
    </row>
    <row r="656" spans="2:6" ht="115.5" hidden="1" thickBot="1" x14ac:dyDescent="0.3">
      <c r="B656" s="57">
        <f>B655</f>
        <v>0</v>
      </c>
      <c r="C656" s="105"/>
      <c r="D656" s="16" t="s">
        <v>421</v>
      </c>
      <c r="E656" s="72" t="str">
        <f>DQE!E545</f>
        <v>u</v>
      </c>
      <c r="F656" s="124">
        <f>DQE!F545</f>
        <v>0</v>
      </c>
    </row>
    <row r="657" spans="2:6" ht="18" hidden="1" customHeight="1" x14ac:dyDescent="0.3">
      <c r="B657" s="58">
        <f>DQE!B546</f>
        <v>0</v>
      </c>
      <c r="C657" s="106"/>
      <c r="D657" s="65" t="str">
        <f>DQE!D546</f>
        <v>Divers</v>
      </c>
      <c r="E657" s="61"/>
      <c r="F657" s="121"/>
    </row>
    <row r="658" spans="2:6" ht="18" hidden="1" customHeight="1" x14ac:dyDescent="0.3">
      <c r="B658" s="57">
        <f>DQE!B547</f>
        <v>0</v>
      </c>
      <c r="C658" s="107" t="str">
        <f>DQE!C547</f>
        <v>x</v>
      </c>
      <c r="D658" s="93" t="str">
        <f>DQE!D547</f>
        <v>Réhabilitation par robot multifonction (cas particuliers)</v>
      </c>
      <c r="E658" s="89"/>
      <c r="F658" s="125"/>
    </row>
    <row r="659" spans="2:6" ht="141" hidden="1" thickBot="1" x14ac:dyDescent="0.3">
      <c r="B659" s="57">
        <f>B658</f>
        <v>0</v>
      </c>
      <c r="C659" s="117"/>
      <c r="D659" s="118" t="s">
        <v>422</v>
      </c>
      <c r="E659" s="119" t="str">
        <f>DQE!E547</f>
        <v>1/2 j</v>
      </c>
      <c r="F659" s="120">
        <f>DQE!F547</f>
        <v>0</v>
      </c>
    </row>
    <row r="660" spans="2:6" ht="18" hidden="1" customHeight="1" thickBot="1" x14ac:dyDescent="0.3">
      <c r="B660" s="58">
        <f>DQE!B549</f>
        <v>0</v>
      </c>
      <c r="C660" s="2"/>
      <c r="D660" s="37"/>
      <c r="E660" s="38"/>
      <c r="F660" s="73"/>
    </row>
    <row r="661" spans="2:6" ht="33.75" hidden="1" customHeight="1" thickBot="1" x14ac:dyDescent="0.3">
      <c r="B661" s="58">
        <f>DQE!B550</f>
        <v>0</v>
      </c>
      <c r="C661" s="51">
        <f>DQE!C550</f>
        <v>5</v>
      </c>
      <c r="D661" s="53" t="str">
        <f>DQE!D550</f>
        <v>RESEAU D'ASSAINISSEMENT
TRAVAUX PONCTUELS EN TRANCHEE</v>
      </c>
      <c r="E661" s="7"/>
      <c r="F661" s="111"/>
    </row>
    <row r="662" spans="2:6" ht="18" hidden="1" customHeight="1" x14ac:dyDescent="0.3">
      <c r="B662" s="58">
        <f>DQE!B551</f>
        <v>0</v>
      </c>
      <c r="C662" s="106"/>
      <c r="D662" s="65" t="str">
        <f>DQE!D551</f>
        <v>Terrassements et remplacement d'une canalisation</v>
      </c>
      <c r="E662" s="61"/>
      <c r="F662" s="121"/>
    </row>
    <row r="663" spans="2:6" ht="18" hidden="1" customHeight="1" x14ac:dyDescent="0.3">
      <c r="B663" s="57">
        <f>DQE!B552</f>
        <v>0</v>
      </c>
      <c r="C663" s="105" t="str">
        <f>DQE!C552</f>
        <v>x</v>
      </c>
      <c r="D663" s="97" t="str">
        <f>DQE!D552</f>
        <v>Longueur inférieur ou égale à 3 ml - PVC, PVC Compact ou PP</v>
      </c>
      <c r="E663" s="89"/>
      <c r="F663" s="125"/>
    </row>
    <row r="664" spans="2:6" ht="319.5" hidden="1" thickBot="1" x14ac:dyDescent="0.3">
      <c r="B664" s="57">
        <f>B663</f>
        <v>0</v>
      </c>
      <c r="C664" s="105"/>
      <c r="D664" s="16" t="s">
        <v>424</v>
      </c>
      <c r="E664" s="72" t="str">
        <f>DQE!E552</f>
        <v>u</v>
      </c>
      <c r="F664" s="124">
        <f>DQE!F552</f>
        <v>0</v>
      </c>
    </row>
    <row r="665" spans="2:6" ht="18" hidden="1" customHeight="1" x14ac:dyDescent="0.3">
      <c r="B665" s="57">
        <f>DQE!B553</f>
        <v>0</v>
      </c>
      <c r="C665" s="107" t="str">
        <f>DQE!C553</f>
        <v>x</v>
      </c>
      <c r="D665" s="93" t="str">
        <f>DQE!D553</f>
        <v>Longueur inférieur comprise entre 3 ml et 6ml - PVC, PVC Compact ou PP</v>
      </c>
      <c r="E665" s="89"/>
      <c r="F665" s="125"/>
    </row>
    <row r="666" spans="2:6" ht="326.25" hidden="1" customHeight="1" x14ac:dyDescent="0.3">
      <c r="B666" s="57">
        <f>B665</f>
        <v>0</v>
      </c>
      <c r="C666" s="105"/>
      <c r="D666" s="16" t="s">
        <v>424</v>
      </c>
      <c r="E666" s="72" t="str">
        <f>DQE!E553</f>
        <v>u</v>
      </c>
      <c r="F666" s="124">
        <f>DQE!F553</f>
        <v>0</v>
      </c>
    </row>
    <row r="667" spans="2:6" ht="18" hidden="1" customHeight="1" x14ac:dyDescent="0.3">
      <c r="B667" s="58">
        <f>DQE!B554</f>
        <v>0</v>
      </c>
      <c r="C667" s="106"/>
      <c r="D667" s="65" t="str">
        <f>DQE!D554</f>
        <v>Travaux sur ouvrages</v>
      </c>
      <c r="E667" s="61"/>
      <c r="F667" s="121"/>
    </row>
    <row r="668" spans="2:6" ht="18" hidden="1" customHeight="1" x14ac:dyDescent="0.3">
      <c r="B668" s="57">
        <f>DQE!B555</f>
        <v>0</v>
      </c>
      <c r="C668" s="107" t="str">
        <f>DQE!C555</f>
        <v>x</v>
      </c>
      <c r="D668" s="93" t="str">
        <f>DQE!D555</f>
        <v>Remplacement d'un regard de visite existant en PP</v>
      </c>
      <c r="E668" s="89"/>
      <c r="F668" s="125"/>
    </row>
    <row r="669" spans="2:6" ht="166.5" hidden="1" thickBot="1" x14ac:dyDescent="0.3">
      <c r="B669" s="57">
        <f>B668</f>
        <v>0</v>
      </c>
      <c r="C669" s="105"/>
      <c r="D669" s="16" t="s">
        <v>426</v>
      </c>
      <c r="E669" s="72" t="str">
        <f>DQE!E555</f>
        <v>u</v>
      </c>
      <c r="F669" s="124">
        <f>DQE!F555</f>
        <v>0</v>
      </c>
    </row>
    <row r="670" spans="2:6" ht="24" hidden="1" customHeight="1" x14ac:dyDescent="0.3">
      <c r="B670" s="57">
        <f>DQE!B556</f>
        <v>0</v>
      </c>
      <c r="C670" s="105" t="str">
        <f>DQE!C556</f>
        <v>x</v>
      </c>
      <c r="D670" s="97" t="str">
        <f>DQE!D556</f>
        <v>Reprise de cunette de regard</v>
      </c>
      <c r="E670" s="89"/>
      <c r="F670" s="125"/>
    </row>
    <row r="671" spans="2:6" ht="77.25" hidden="1" thickBot="1" x14ac:dyDescent="0.3">
      <c r="B671" s="57">
        <f>B670</f>
        <v>0</v>
      </c>
      <c r="C671" s="105"/>
      <c r="D671" s="16" t="s">
        <v>425</v>
      </c>
      <c r="E671" s="72" t="str">
        <f>DQE!E556</f>
        <v>u</v>
      </c>
      <c r="F671" s="124">
        <f>DQE!F556</f>
        <v>0</v>
      </c>
    </row>
    <row r="672" spans="2:6" ht="30" hidden="1" customHeight="1" x14ac:dyDescent="0.3">
      <c r="B672" s="57">
        <f>DQE!B557</f>
        <v>0</v>
      </c>
      <c r="C672" s="107" t="str">
        <f>DQE!C557</f>
        <v>x</v>
      </c>
      <c r="D672" s="93" t="str">
        <f>DQE!D557</f>
        <v>Reprise de raccordement de canalisation de branchement existant sur collecteur en cours de réhabilitation par l'extérieur</v>
      </c>
      <c r="E672" s="89"/>
      <c r="F672" s="125"/>
    </row>
    <row r="673" spans="2:6" ht="90" hidden="1" thickBot="1" x14ac:dyDescent="0.3">
      <c r="B673" s="57">
        <f>B672</f>
        <v>0</v>
      </c>
      <c r="C673" s="105"/>
      <c r="D673" s="16" t="s">
        <v>427</v>
      </c>
      <c r="E673" s="72" t="str">
        <f>DQE!E557</f>
        <v>u</v>
      </c>
      <c r="F673" s="124">
        <f>DQE!F557</f>
        <v>0</v>
      </c>
    </row>
    <row r="674" spans="2:6" ht="45" hidden="1" customHeight="1" x14ac:dyDescent="0.3">
      <c r="B674" s="57">
        <f>DQE!B558</f>
        <v>0</v>
      </c>
      <c r="C674" s="107" t="str">
        <f>DQE!C558</f>
        <v>x</v>
      </c>
      <c r="D674" s="93" t="str">
        <f>DQE!D558</f>
        <v>Reprise de raccordement de canalisation de branchement existant sur collecteur existant (changement de culotte, remplacement d'un regard borgne), Ø intérieur équivalent à l'existant</v>
      </c>
      <c r="E674" s="89"/>
      <c r="F674" s="125"/>
    </row>
    <row r="675" spans="2:6" ht="102.75" hidden="1" thickBot="1" x14ac:dyDescent="0.3">
      <c r="B675" s="57">
        <f>B674</f>
        <v>0</v>
      </c>
      <c r="C675" s="105"/>
      <c r="D675" s="16" t="s">
        <v>481</v>
      </c>
      <c r="E675" s="72" t="str">
        <f>DQE!E558</f>
        <v>u</v>
      </c>
      <c r="F675" s="124">
        <f>DQE!F558</f>
        <v>0</v>
      </c>
    </row>
    <row r="676" spans="2:6" ht="45" hidden="1" customHeight="1" x14ac:dyDescent="0.3">
      <c r="B676" s="57">
        <f>DQE!B559</f>
        <v>0</v>
      </c>
      <c r="C676" s="107" t="str">
        <f>DQE!C559</f>
        <v>x</v>
      </c>
      <c r="D676" s="93" t="str">
        <f>DQE!D559</f>
        <v>Fourniture et pose de regard de façade étanche sur branchement particulier existant, de section circulaire de 250 ou 315 mm de diamètre, pour toute profondeur (compris dépose si existant)</v>
      </c>
      <c r="E676" s="89"/>
      <c r="F676" s="125"/>
    </row>
    <row r="677" spans="2:6" ht="227.25" hidden="1" customHeight="1" thickBot="1" x14ac:dyDescent="0.3">
      <c r="B677" s="57">
        <f>B676</f>
        <v>0</v>
      </c>
      <c r="C677" s="117"/>
      <c r="D677" s="118" t="s">
        <v>428</v>
      </c>
      <c r="E677" s="119" t="str">
        <f>DQE!E559</f>
        <v>u</v>
      </c>
      <c r="F677" s="120">
        <f>DQE!F559</f>
        <v>0</v>
      </c>
    </row>
    <row r="678" spans="2:6" ht="18" hidden="1" customHeight="1" thickBot="1" x14ac:dyDescent="0.3">
      <c r="B678" s="58">
        <f>DQE!B561</f>
        <v>0</v>
      </c>
      <c r="C678" s="2"/>
      <c r="D678" s="37"/>
      <c r="E678" s="38"/>
      <c r="F678" s="73"/>
    </row>
    <row r="679" spans="2:6" ht="33.75" hidden="1" customHeight="1" thickBot="1" x14ac:dyDescent="0.3">
      <c r="B679" s="58">
        <f>DQE!B562</f>
        <v>0</v>
      </c>
      <c r="C679" s="51">
        <f>DQE!C562</f>
        <v>6</v>
      </c>
      <c r="D679" s="53" t="str">
        <f>DQE!D562</f>
        <v>DIVERS</v>
      </c>
      <c r="E679" s="7"/>
      <c r="F679" s="111"/>
    </row>
    <row r="680" spans="2:6" ht="18" hidden="1" customHeight="1" x14ac:dyDescent="0.3">
      <c r="B680" s="57">
        <f>DQE!B563</f>
        <v>0</v>
      </c>
      <c r="C680" s="11" t="str">
        <f>DQE!C563</f>
        <v>x</v>
      </c>
      <c r="D680" s="97" t="str">
        <f>DQE!D563</f>
        <v>Divers 1</v>
      </c>
      <c r="E680" s="89"/>
      <c r="F680" s="125"/>
    </row>
    <row r="681" spans="2:6" ht="51.75" hidden="1" thickBot="1" x14ac:dyDescent="0.3">
      <c r="B681" s="57">
        <f>B680</f>
        <v>0</v>
      </c>
      <c r="C681" s="105"/>
      <c r="D681" s="16" t="s">
        <v>490</v>
      </c>
      <c r="E681" s="72" t="str">
        <f>DQE!E563</f>
        <v>u</v>
      </c>
      <c r="F681" s="124">
        <f>DQE!F563</f>
        <v>0</v>
      </c>
    </row>
    <row r="682" spans="2:6" ht="18" hidden="1" customHeight="1" x14ac:dyDescent="0.3">
      <c r="B682" s="57">
        <f>DQE!B564</f>
        <v>0</v>
      </c>
      <c r="C682" s="88" t="str">
        <f>DQE!C564</f>
        <v>x</v>
      </c>
      <c r="D682" s="93" t="str">
        <f>DQE!D564</f>
        <v>Divers 2</v>
      </c>
      <c r="E682" s="89"/>
      <c r="F682" s="125"/>
    </row>
    <row r="683" spans="2:6" ht="51.75" hidden="1" thickBot="1" x14ac:dyDescent="0.3">
      <c r="B683" s="57">
        <f>B682</f>
        <v>0</v>
      </c>
      <c r="C683" s="105"/>
      <c r="D683" s="16" t="s">
        <v>490</v>
      </c>
      <c r="E683" s="72" t="str">
        <f>DQE!E564</f>
        <v>u</v>
      </c>
      <c r="F683" s="124">
        <f>DQE!F564</f>
        <v>0</v>
      </c>
    </row>
    <row r="684" spans="2:6" ht="18" hidden="1" customHeight="1" x14ac:dyDescent="0.3">
      <c r="B684" s="57">
        <f>DQE!B565</f>
        <v>0</v>
      </c>
      <c r="C684" s="88" t="str">
        <f>DQE!C565</f>
        <v>x</v>
      </c>
      <c r="D684" s="93" t="str">
        <f>DQE!D565</f>
        <v>Divers 3</v>
      </c>
      <c r="E684" s="89"/>
      <c r="F684" s="125"/>
    </row>
    <row r="685" spans="2:6" ht="51.75" hidden="1" thickBot="1" x14ac:dyDescent="0.3">
      <c r="B685" s="57">
        <f>B684</f>
        <v>0</v>
      </c>
      <c r="C685" s="105"/>
      <c r="D685" s="16" t="s">
        <v>491</v>
      </c>
      <c r="E685" s="72" t="str">
        <f>DQE!E565</f>
        <v>u</v>
      </c>
      <c r="F685" s="124">
        <f>DQE!F565</f>
        <v>0</v>
      </c>
    </row>
    <row r="686" spans="2:6" ht="24" hidden="1" customHeight="1" x14ac:dyDescent="0.3">
      <c r="B686" s="57">
        <f>DQE!B566</f>
        <v>0</v>
      </c>
      <c r="C686" s="11" t="str">
        <f>DQE!C566</f>
        <v>x</v>
      </c>
      <c r="D686" s="97" t="str">
        <f>DQE!D566</f>
        <v>Divers 4</v>
      </c>
      <c r="E686" s="89"/>
      <c r="F686" s="125"/>
    </row>
    <row r="687" spans="2:6" ht="51.75" hidden="1" thickBot="1" x14ac:dyDescent="0.3">
      <c r="B687" s="57">
        <f>B686</f>
        <v>0</v>
      </c>
      <c r="C687" s="105"/>
      <c r="D687" s="16" t="s">
        <v>490</v>
      </c>
      <c r="E687" s="72" t="str">
        <f>DQE!E566</f>
        <v>u</v>
      </c>
      <c r="F687" s="124">
        <f>DQE!F566</f>
        <v>0</v>
      </c>
    </row>
    <row r="688" spans="2:6" ht="30" hidden="1" customHeight="1" x14ac:dyDescent="0.3">
      <c r="B688" s="57">
        <f>DQE!B567</f>
        <v>0</v>
      </c>
      <c r="C688" s="88" t="str">
        <f>DQE!C567</f>
        <v>x</v>
      </c>
      <c r="D688" s="93" t="str">
        <f>DQE!D567</f>
        <v>Divers 5</v>
      </c>
      <c r="E688" s="89"/>
      <c r="F688" s="125"/>
    </row>
    <row r="689" spans="2:6" ht="51.75" hidden="1" thickBot="1" x14ac:dyDescent="0.3">
      <c r="B689" s="57">
        <f>B688</f>
        <v>0</v>
      </c>
      <c r="C689" s="105"/>
      <c r="D689" s="16" t="s">
        <v>490</v>
      </c>
      <c r="E689" s="72" t="str">
        <f>DQE!E567</f>
        <v>u</v>
      </c>
      <c r="F689" s="124">
        <f>DQE!F567</f>
        <v>0</v>
      </c>
    </row>
    <row r="690" spans="2:6" ht="45" hidden="1" customHeight="1" x14ac:dyDescent="0.3">
      <c r="B690" s="57">
        <f>DQE!B568</f>
        <v>0</v>
      </c>
      <c r="C690" s="88" t="str">
        <f>DQE!C568</f>
        <v>x</v>
      </c>
      <c r="D690" s="93" t="str">
        <f>DQE!D568</f>
        <v>Divers 6</v>
      </c>
      <c r="E690" s="89"/>
      <c r="F690" s="125"/>
    </row>
    <row r="691" spans="2:6" ht="51.75" hidden="1" thickBot="1" x14ac:dyDescent="0.3">
      <c r="B691" s="57">
        <f>B690</f>
        <v>0</v>
      </c>
      <c r="C691" s="105"/>
      <c r="D691" s="16" t="s">
        <v>490</v>
      </c>
      <c r="E691" s="72" t="str">
        <f>DQE!E568</f>
        <v>u</v>
      </c>
      <c r="F691" s="124">
        <f>DQE!F568</f>
        <v>0</v>
      </c>
    </row>
    <row r="692" spans="2:6" ht="45" hidden="1" customHeight="1" x14ac:dyDescent="0.3">
      <c r="B692" s="57">
        <f>DQE!B569</f>
        <v>0</v>
      </c>
      <c r="C692" s="88" t="str">
        <f>DQE!C569</f>
        <v>x</v>
      </c>
      <c r="D692" s="93" t="str">
        <f>DQE!D569</f>
        <v>Divers 7</v>
      </c>
      <c r="E692" s="89"/>
      <c r="F692" s="125"/>
    </row>
    <row r="693" spans="2:6" ht="51.75" hidden="1" thickBot="1" x14ac:dyDescent="0.3">
      <c r="B693" s="57">
        <f>B692</f>
        <v>0</v>
      </c>
      <c r="C693" s="117"/>
      <c r="D693" s="16" t="s">
        <v>490</v>
      </c>
      <c r="E693" s="119" t="str">
        <f>DQE!E569</f>
        <v>u</v>
      </c>
      <c r="F693" s="120">
        <f>DQE!F569</f>
        <v>0</v>
      </c>
    </row>
    <row r="694" spans="2:6" ht="18" hidden="1" customHeight="1" thickBot="1" x14ac:dyDescent="0.3">
      <c r="B694" s="58">
        <f>DQE!B571</f>
        <v>0</v>
      </c>
      <c r="C694" s="2"/>
      <c r="D694" s="37"/>
      <c r="E694" s="38"/>
      <c r="F694" s="73"/>
    </row>
    <row r="695" spans="2:6" ht="22.5" customHeight="1" thickBot="1" x14ac:dyDescent="0.3">
      <c r="B695" s="58">
        <f>DQE!B572</f>
        <v>1</v>
      </c>
      <c r="C695" s="51">
        <f>DQE!C572</f>
        <v>3</v>
      </c>
      <c r="D695" s="52" t="str">
        <f>DQE!D572</f>
        <v>REFECTION - DIVERS</v>
      </c>
      <c r="E695" s="7"/>
      <c r="F695" s="111"/>
    </row>
    <row r="696" spans="2:6" ht="18" customHeight="1" x14ac:dyDescent="0.25">
      <c r="B696" s="58">
        <f>DQE!B573</f>
        <v>1</v>
      </c>
      <c r="C696" s="106"/>
      <c r="D696" s="65" t="str">
        <f>DQE!D573</f>
        <v>Voirie</v>
      </c>
      <c r="E696" s="61"/>
      <c r="F696" s="121"/>
    </row>
    <row r="697" spans="2:6" ht="18" hidden="1" customHeight="1" x14ac:dyDescent="0.25">
      <c r="B697" s="57">
        <f>DQE!B574</f>
        <v>0</v>
      </c>
      <c r="C697" s="107" t="str">
        <f>DQE!C574</f>
        <v>x</v>
      </c>
      <c r="D697" s="90" t="str">
        <f>DQE!D574</f>
        <v>Réfection provisoire - Bi-couche</v>
      </c>
      <c r="E697" s="89"/>
      <c r="F697" s="125"/>
    </row>
    <row r="698" spans="2:6" ht="129" hidden="1" customHeight="1" x14ac:dyDescent="0.25">
      <c r="B698" s="57">
        <f>B697</f>
        <v>0</v>
      </c>
      <c r="C698" s="105"/>
      <c r="D698" s="16" t="s">
        <v>478</v>
      </c>
      <c r="E698" s="72" t="str">
        <f>DQE!E574</f>
        <v>m²</v>
      </c>
      <c r="F698" s="124">
        <f>DQE!F574</f>
        <v>0</v>
      </c>
    </row>
    <row r="699" spans="2:6" ht="18" hidden="1" customHeight="1" x14ac:dyDescent="0.25">
      <c r="B699" s="57">
        <f>DQE!B575</f>
        <v>0</v>
      </c>
      <c r="C699" s="107" t="str">
        <f>DQE!C575</f>
        <v>x</v>
      </c>
      <c r="D699" s="90" t="str">
        <f>DQE!D575</f>
        <v>Réfection provisoire - Enrobés à froid</v>
      </c>
      <c r="E699" s="89"/>
      <c r="F699" s="125"/>
    </row>
    <row r="700" spans="2:6" ht="113.45" hidden="1" customHeight="1" x14ac:dyDescent="0.25">
      <c r="B700" s="57">
        <f>B699</f>
        <v>0</v>
      </c>
      <c r="C700" s="105"/>
      <c r="D700" s="16" t="s">
        <v>338</v>
      </c>
      <c r="E700" s="72" t="str">
        <f>DQE!E575</f>
        <v>m²</v>
      </c>
      <c r="F700" s="124">
        <f>DQE!F575</f>
        <v>0</v>
      </c>
    </row>
    <row r="701" spans="2:6" ht="18" customHeight="1" x14ac:dyDescent="0.25">
      <c r="B701" s="57">
        <f>DQE!B576</f>
        <v>1</v>
      </c>
      <c r="C701" s="107" t="str">
        <f>DQE!C576</f>
        <v>3-01</v>
      </c>
      <c r="D701" s="90" t="str">
        <f>DQE!D576</f>
        <v>Réfection définitive - Bi-couche</v>
      </c>
      <c r="E701" s="89"/>
      <c r="F701" s="125"/>
    </row>
    <row r="702" spans="2:6" ht="129.6" customHeight="1" x14ac:dyDescent="0.25">
      <c r="B702" s="57">
        <f>B701</f>
        <v>1</v>
      </c>
      <c r="C702" s="105"/>
      <c r="D702" s="16" t="s">
        <v>339</v>
      </c>
      <c r="E702" s="72" t="str">
        <f>DQE!E576</f>
        <v>m²</v>
      </c>
      <c r="F702" s="124">
        <f>DQE!F576</f>
        <v>0</v>
      </c>
    </row>
    <row r="703" spans="2:6" ht="18" hidden="1" customHeight="1" x14ac:dyDescent="0.25">
      <c r="B703" s="57">
        <f>DQE!B577</f>
        <v>0</v>
      </c>
      <c r="C703" s="107" t="str">
        <f>DQE!C577</f>
        <v>x</v>
      </c>
      <c r="D703" s="90" t="str">
        <f>DQE!D577</f>
        <v>Réfection définitive - Tri-couche</v>
      </c>
      <c r="E703" s="89"/>
      <c r="F703" s="115"/>
    </row>
    <row r="704" spans="2:6" ht="130.15" hidden="1" customHeight="1" x14ac:dyDescent="0.25">
      <c r="B704" s="57">
        <f>B703</f>
        <v>0</v>
      </c>
      <c r="C704" s="105"/>
      <c r="D704" s="16" t="s">
        <v>340</v>
      </c>
      <c r="E704" s="72" t="str">
        <f>DQE!E577</f>
        <v>m²</v>
      </c>
      <c r="F704" s="124">
        <f>DQE!F577</f>
        <v>0</v>
      </c>
    </row>
    <row r="705" spans="2:6" ht="18" hidden="1" customHeight="1" x14ac:dyDescent="0.25">
      <c r="B705" s="57">
        <f>DQE!B578</f>
        <v>0</v>
      </c>
      <c r="C705" s="107" t="str">
        <f>DQE!C578</f>
        <v>x</v>
      </c>
      <c r="D705" s="90" t="str">
        <f>DQE!D578</f>
        <v>Réfection définitive - Grave Bitume 0/14</v>
      </c>
      <c r="E705" s="89"/>
      <c r="F705" s="125"/>
    </row>
    <row r="706" spans="2:6" ht="127.5" hidden="1" x14ac:dyDescent="0.25">
      <c r="B706" s="57">
        <f>B705</f>
        <v>0</v>
      </c>
      <c r="C706" s="105"/>
      <c r="D706" s="16" t="s">
        <v>341</v>
      </c>
      <c r="E706" s="72" t="str">
        <f>DQE!E578</f>
        <v>m²</v>
      </c>
      <c r="F706" s="124">
        <f>DQE!F578</f>
        <v>0</v>
      </c>
    </row>
    <row r="707" spans="2:6" ht="18" hidden="1" customHeight="1" x14ac:dyDescent="0.25">
      <c r="B707" s="57">
        <f>DQE!B579</f>
        <v>0</v>
      </c>
      <c r="C707" s="107" t="str">
        <f>DQE!C579</f>
        <v>x</v>
      </c>
      <c r="D707" s="90" t="str">
        <f>DQE!D579</f>
        <v>Réfection définitive - Grave Bitume 0/14 sur 12cm + Enrobés à chaud 0/10 sur 8cm</v>
      </c>
      <c r="E707" s="89"/>
      <c r="F707" s="125"/>
    </row>
    <row r="708" spans="2:6" ht="140.25" hidden="1" x14ac:dyDescent="0.25">
      <c r="B708" s="57">
        <f>B707</f>
        <v>0</v>
      </c>
      <c r="C708" s="105"/>
      <c r="D708" s="16" t="s">
        <v>342</v>
      </c>
      <c r="E708" s="72" t="str">
        <f>DQE!E579</f>
        <v>m²</v>
      </c>
      <c r="F708" s="124">
        <f>DQE!F579</f>
        <v>0</v>
      </c>
    </row>
    <row r="709" spans="2:6" ht="18" hidden="1" customHeight="1" x14ac:dyDescent="0.25">
      <c r="B709" s="57">
        <f>DQE!B580</f>
        <v>0</v>
      </c>
      <c r="C709" s="107" t="str">
        <f>DQE!C580</f>
        <v>x</v>
      </c>
      <c r="D709" s="90" t="str">
        <f>DQE!D580</f>
        <v>Réfection définitive - Enrobés à chaud 0/10 sur 8cm</v>
      </c>
      <c r="E709" s="89"/>
      <c r="F709" s="125"/>
    </row>
    <row r="710" spans="2:6" ht="127.5" hidden="1" x14ac:dyDescent="0.25">
      <c r="B710" s="57">
        <f>B709</f>
        <v>0</v>
      </c>
      <c r="C710" s="105"/>
      <c r="D710" s="16" t="s">
        <v>343</v>
      </c>
      <c r="E710" s="72" t="str">
        <f>DQE!E580</f>
        <v>m²</v>
      </c>
      <c r="F710" s="124">
        <f>DQE!F580</f>
        <v>0</v>
      </c>
    </row>
    <row r="711" spans="2:6" ht="18" customHeight="1" x14ac:dyDescent="0.25">
      <c r="B711" s="57">
        <f>DQE!B581</f>
        <v>1</v>
      </c>
      <c r="C711" s="88" t="str">
        <f>DQE!C581</f>
        <v>3-02</v>
      </c>
      <c r="D711" s="90" t="str">
        <f>DQE!D581</f>
        <v>Réfection définitive - Enrobés à chaud 0/10 sur 6cm</v>
      </c>
      <c r="E711" s="89"/>
      <c r="F711" s="125"/>
    </row>
    <row r="712" spans="2:6" ht="153" x14ac:dyDescent="0.25">
      <c r="B712" s="57">
        <f>B711</f>
        <v>1</v>
      </c>
      <c r="C712" s="105"/>
      <c r="D712" s="16" t="s">
        <v>343</v>
      </c>
      <c r="E712" s="72" t="str">
        <f>DQE!E581</f>
        <v>m²</v>
      </c>
      <c r="F712" s="124">
        <f>DQE!F581</f>
        <v>0</v>
      </c>
    </row>
    <row r="713" spans="2:6" ht="18" hidden="1" customHeight="1" x14ac:dyDescent="0.25">
      <c r="B713" s="57">
        <f>DQE!B582</f>
        <v>0</v>
      </c>
      <c r="C713" s="107" t="str">
        <f>DQE!C582</f>
        <v>x</v>
      </c>
      <c r="D713" s="90" t="str">
        <f>DQE!D582</f>
        <v>Réfection définitive - Enrobés à chaud 0/6 sur 8cm</v>
      </c>
      <c r="E713" s="89"/>
      <c r="F713" s="115"/>
    </row>
    <row r="714" spans="2:6" ht="127.5" hidden="1" x14ac:dyDescent="0.25">
      <c r="B714" s="57">
        <f>B713</f>
        <v>0</v>
      </c>
      <c r="C714" s="105"/>
      <c r="D714" s="16" t="s">
        <v>343</v>
      </c>
      <c r="E714" s="72" t="str">
        <f>DQE!E582</f>
        <v>m²</v>
      </c>
      <c r="F714" s="124">
        <f>DQE!F582</f>
        <v>0</v>
      </c>
    </row>
    <row r="715" spans="2:6" ht="18" hidden="1" customHeight="1" x14ac:dyDescent="0.25">
      <c r="B715" s="57">
        <f>DQE!B583</f>
        <v>0</v>
      </c>
      <c r="C715" s="107" t="str">
        <f>DQE!C583</f>
        <v>x</v>
      </c>
      <c r="D715" s="90" t="str">
        <f>DQE!D583</f>
        <v>Réfection définitive - Enrobés à chaud 0/6 sur 6cm</v>
      </c>
      <c r="E715" s="89"/>
      <c r="F715" s="125"/>
    </row>
    <row r="716" spans="2:6" ht="127.5" hidden="1" x14ac:dyDescent="0.25">
      <c r="B716" s="57">
        <f>B715</f>
        <v>0</v>
      </c>
      <c r="C716" s="105"/>
      <c r="D716" s="16" t="s">
        <v>344</v>
      </c>
      <c r="E716" s="72" t="str">
        <f>DQE!E583</f>
        <v>m²</v>
      </c>
      <c r="F716" s="124">
        <f>DQE!F583</f>
        <v>0</v>
      </c>
    </row>
    <row r="717" spans="2:6" ht="18" customHeight="1" x14ac:dyDescent="0.25">
      <c r="B717" s="57">
        <f>DQE!B584</f>
        <v>1</v>
      </c>
      <c r="C717" s="107" t="str">
        <f>DQE!C584</f>
        <v>3-03</v>
      </c>
      <c r="D717" s="90" t="str">
        <f>DQE!D584</f>
        <v>Réfection définitive de chainettes pavées</v>
      </c>
      <c r="E717" s="89"/>
      <c r="F717" s="125"/>
    </row>
    <row r="718" spans="2:6" ht="76.5" x14ac:dyDescent="0.25">
      <c r="B718" s="57">
        <f>B717</f>
        <v>1</v>
      </c>
      <c r="C718" s="105"/>
      <c r="D718" s="16" t="s">
        <v>555</v>
      </c>
      <c r="E718" s="72" t="str">
        <f>DQE!E584</f>
        <v>m²</v>
      </c>
      <c r="F718" s="124">
        <f>DQE!F584</f>
        <v>0</v>
      </c>
    </row>
    <row r="719" spans="2:6" ht="18" hidden="1" customHeight="1" x14ac:dyDescent="0.25">
      <c r="B719" s="57">
        <f>DQE!B585</f>
        <v>0</v>
      </c>
      <c r="C719" s="107" t="str">
        <f>DQE!C585</f>
        <v>x</v>
      </c>
      <c r="D719" s="90" t="str">
        <f>DQE!D585</f>
        <v>Réfection définitive de dallage en béton désactivé</v>
      </c>
      <c r="E719" s="89"/>
      <c r="F719" s="125"/>
    </row>
    <row r="720" spans="2:6" ht="63.75" hidden="1" x14ac:dyDescent="0.25">
      <c r="B720" s="57">
        <f>B719</f>
        <v>0</v>
      </c>
      <c r="C720" s="105"/>
      <c r="D720" s="16" t="s">
        <v>431</v>
      </c>
      <c r="E720" s="72" t="str">
        <f>DQE!E585</f>
        <v>m²</v>
      </c>
      <c r="F720" s="124">
        <f>DQE!F585</f>
        <v>0</v>
      </c>
    </row>
    <row r="721" spans="2:8" ht="18" hidden="1" customHeight="1" x14ac:dyDescent="0.25">
      <c r="B721" s="57">
        <f>DQE!B586</f>
        <v>0</v>
      </c>
      <c r="C721" s="107" t="str">
        <f>DQE!C586</f>
        <v>x</v>
      </c>
      <c r="D721" s="90" t="str">
        <f>DQE!D586</f>
        <v>Réfection définitive de surface sablée</v>
      </c>
      <c r="E721" s="89"/>
      <c r="F721" s="125"/>
    </row>
    <row r="722" spans="2:8" ht="63.75" hidden="1" x14ac:dyDescent="0.25">
      <c r="B722" s="57">
        <f>B721</f>
        <v>0</v>
      </c>
      <c r="C722" s="105"/>
      <c r="D722" s="16" t="s">
        <v>430</v>
      </c>
      <c r="E722" s="72" t="str">
        <f>DQE!E586</f>
        <v>m²</v>
      </c>
      <c r="F722" s="124">
        <f>DQE!F586</f>
        <v>0</v>
      </c>
    </row>
    <row r="723" spans="2:8" ht="18" hidden="1" customHeight="1" x14ac:dyDescent="0.25">
      <c r="B723" s="57">
        <f>DQE!B587</f>
        <v>0</v>
      </c>
      <c r="C723" s="107" t="str">
        <f>DQE!C587</f>
        <v>x</v>
      </c>
      <c r="D723" s="90" t="str">
        <f>DQE!D587</f>
        <v>Réfection d'accotement, fossé, talus</v>
      </c>
      <c r="E723" s="89"/>
      <c r="F723" s="125"/>
    </row>
    <row r="724" spans="2:8" ht="66.599999999999994" hidden="1" customHeight="1" x14ac:dyDescent="0.25">
      <c r="B724" s="57">
        <f>B723</f>
        <v>0</v>
      </c>
      <c r="C724" s="105"/>
      <c r="D724" s="16" t="s">
        <v>345</v>
      </c>
      <c r="E724" s="72" t="str">
        <f>DQE!E587</f>
        <v>ml</v>
      </c>
      <c r="F724" s="124">
        <f>DQE!F587</f>
        <v>0</v>
      </c>
    </row>
    <row r="725" spans="2:8" ht="18" customHeight="1" x14ac:dyDescent="0.25">
      <c r="B725" s="57">
        <f>DQE!B588</f>
        <v>1</v>
      </c>
      <c r="C725" s="107" t="str">
        <f>DQE!C588</f>
        <v>3-04</v>
      </c>
      <c r="D725" s="90" t="str">
        <f>DQE!D588</f>
        <v>Réfection de parcelle privative (espaces verts, pavés, graviers, enrobé, ...)</v>
      </c>
      <c r="E725" s="89"/>
      <c r="F725" s="115"/>
    </row>
    <row r="726" spans="2:8" ht="76.5" x14ac:dyDescent="0.25">
      <c r="B726" s="57">
        <f>B725</f>
        <v>1</v>
      </c>
      <c r="C726" s="105"/>
      <c r="D726" s="16" t="s">
        <v>346</v>
      </c>
      <c r="E726" s="72" t="str">
        <f>DQE!E588</f>
        <v>ml</v>
      </c>
      <c r="F726" s="124">
        <f>DQE!F588</f>
        <v>0</v>
      </c>
    </row>
    <row r="727" spans="2:8" ht="18" hidden="1" customHeight="1" x14ac:dyDescent="0.25">
      <c r="B727" s="57">
        <f>DQE!B589</f>
        <v>0</v>
      </c>
      <c r="C727" s="107" t="str">
        <f>DQE!C589</f>
        <v>x</v>
      </c>
      <c r="D727" s="90" t="str">
        <f>DQE!D589</f>
        <v>Réfection de parcelle agricole</v>
      </c>
      <c r="E727" s="89"/>
      <c r="F727" s="125"/>
    </row>
    <row r="728" spans="2:8" ht="63.75" hidden="1" x14ac:dyDescent="0.25">
      <c r="B728" s="57">
        <f>B727</f>
        <v>0</v>
      </c>
      <c r="C728" s="105"/>
      <c r="D728" s="16" t="s">
        <v>345</v>
      </c>
      <c r="E728" s="72" t="str">
        <f>DQE!E589</f>
        <v>ml</v>
      </c>
      <c r="F728" s="124">
        <f>DQE!F589</f>
        <v>0</v>
      </c>
    </row>
    <row r="729" spans="2:8" ht="18" customHeight="1" x14ac:dyDescent="0.25">
      <c r="B729" s="58">
        <f>DQE!B590</f>
        <v>1</v>
      </c>
      <c r="C729" s="106"/>
      <c r="D729" s="65" t="str">
        <f>DQE!D590</f>
        <v>Maçonnerie</v>
      </c>
      <c r="E729" s="61"/>
      <c r="F729" s="121"/>
    </row>
    <row r="730" spans="2:8" ht="24" customHeight="1" x14ac:dyDescent="0.25">
      <c r="B730" s="57">
        <f>DQE!B591</f>
        <v>1</v>
      </c>
      <c r="C730" s="107" t="str">
        <f>DQE!C591</f>
        <v>3-05</v>
      </c>
      <c r="D730" s="93" t="str">
        <f>DQE!D591</f>
        <v>Dépose et repose de caniveaux et bordures en béton et granit y compris fourniture si nécessaire</v>
      </c>
      <c r="E730" s="89"/>
      <c r="F730" s="125"/>
    </row>
    <row r="731" spans="2:8" ht="74.45" customHeight="1" x14ac:dyDescent="0.25">
      <c r="B731" s="57">
        <f>B730</f>
        <v>1</v>
      </c>
      <c r="C731" s="105"/>
      <c r="D731" s="16" t="s">
        <v>335</v>
      </c>
      <c r="E731" s="72" t="str">
        <f>DQE!E591</f>
        <v>ml</v>
      </c>
      <c r="F731" s="124">
        <f>DQE!F591</f>
        <v>0</v>
      </c>
      <c r="H731" s="81"/>
    </row>
    <row r="732" spans="2:8" ht="18" customHeight="1" x14ac:dyDescent="0.25">
      <c r="B732" s="58">
        <f>DQE!B592</f>
        <v>1</v>
      </c>
      <c r="C732" s="106"/>
      <c r="D732" s="65" t="str">
        <f>DQE!D592</f>
        <v>Marquage au sol</v>
      </c>
      <c r="E732" s="61"/>
      <c r="F732" s="121"/>
    </row>
    <row r="733" spans="2:8" ht="23.25" customHeight="1" x14ac:dyDescent="0.25">
      <c r="B733" s="57">
        <f>DQE!B593</f>
        <v>1</v>
      </c>
      <c r="C733" s="107" t="str">
        <f>DQE!C593</f>
        <v>3-06</v>
      </c>
      <c r="D733" s="90" t="str">
        <f>DQE!D593</f>
        <v>Réfection de marquage au sol en résine à froid</v>
      </c>
      <c r="E733" s="89"/>
      <c r="F733" s="125"/>
    </row>
    <row r="734" spans="2:8" ht="91.15" customHeight="1" thickBot="1" x14ac:dyDescent="0.3">
      <c r="B734" s="57">
        <f>B733</f>
        <v>1</v>
      </c>
      <c r="C734" s="117"/>
      <c r="D734" s="118" t="s">
        <v>334</v>
      </c>
      <c r="E734" s="119" t="str">
        <f>DQE!E593</f>
        <v>ft</v>
      </c>
      <c r="F734" s="120">
        <f>DQE!F593</f>
        <v>0</v>
      </c>
    </row>
    <row r="735" spans="2:8" ht="18" customHeight="1" thickBot="1" x14ac:dyDescent="0.3">
      <c r="B735" s="58">
        <f>DQE!B595</f>
        <v>1</v>
      </c>
      <c r="C735" s="2"/>
      <c r="D735" s="37"/>
      <c r="E735" s="38"/>
      <c r="F735" s="73"/>
    </row>
    <row r="736" spans="2:8" ht="21.75" customHeight="1" thickBot="1" x14ac:dyDescent="0.3">
      <c r="B736" s="58">
        <f>DQE!B596</f>
        <v>1</v>
      </c>
      <c r="C736" s="51">
        <f>DQE!C596</f>
        <v>4</v>
      </c>
      <c r="D736" s="52" t="str">
        <f>DQE!D596</f>
        <v>CONTRÔLE &amp; DOE</v>
      </c>
      <c r="E736" s="7"/>
      <c r="F736" s="111"/>
    </row>
    <row r="737" spans="2:6" ht="18" customHeight="1" x14ac:dyDescent="0.25">
      <c r="B737" s="57">
        <f>DQE!B597</f>
        <v>1</v>
      </c>
      <c r="C737" s="108" t="str">
        <f>DQE!C597</f>
        <v>4-01</v>
      </c>
      <c r="D737" s="94" t="str">
        <f>DQE!D597</f>
        <v>Essais pression, désinfection et frais d'analyse bactériologique</v>
      </c>
      <c r="E737" s="95"/>
      <c r="F737" s="112"/>
    </row>
    <row r="738" spans="2:6" ht="112.15" customHeight="1" x14ac:dyDescent="0.25">
      <c r="B738" s="57">
        <f>B737</f>
        <v>1</v>
      </c>
      <c r="C738" s="105"/>
      <c r="D738" s="16" t="s">
        <v>333</v>
      </c>
      <c r="E738" s="72" t="str">
        <f>DQE!E597</f>
        <v>ft</v>
      </c>
      <c r="F738" s="124">
        <f>DQE!F597</f>
        <v>0</v>
      </c>
    </row>
    <row r="739" spans="2:6" ht="18" hidden="1" customHeight="1" x14ac:dyDescent="0.25">
      <c r="B739" s="57">
        <f>DQE!B598</f>
        <v>0</v>
      </c>
      <c r="C739" s="140" t="str">
        <f>DQE!C598</f>
        <v>x</v>
      </c>
      <c r="D739" s="94" t="str">
        <f>DQE!D598</f>
        <v>Contrôle de compactage</v>
      </c>
      <c r="E739" s="95"/>
      <c r="F739" s="112"/>
    </row>
    <row r="740" spans="2:6" ht="149.25" hidden="1" customHeight="1" thickBot="1" x14ac:dyDescent="0.25">
      <c r="B740" s="57">
        <f>B739</f>
        <v>0</v>
      </c>
      <c r="C740" s="105"/>
      <c r="D740" s="16" t="s">
        <v>510</v>
      </c>
      <c r="E740" s="72" t="str">
        <f>DQE!E598</f>
        <v>u</v>
      </c>
      <c r="F740" s="124">
        <f>DQE!F598</f>
        <v>0</v>
      </c>
    </row>
    <row r="741" spans="2:6" ht="18" hidden="1" customHeight="1" x14ac:dyDescent="0.25">
      <c r="B741" s="57">
        <f>DQE!B599</f>
        <v>0</v>
      </c>
      <c r="C741" s="140" t="str">
        <f>DQE!C599</f>
        <v>x</v>
      </c>
      <c r="D741" s="94" t="str">
        <f>DQE!D599</f>
        <v>ITV sur réseau neuf</v>
      </c>
      <c r="E741" s="95"/>
      <c r="F741" s="112"/>
    </row>
    <row r="742" spans="2:6" ht="81.75" hidden="1" customHeight="1" thickBot="1" x14ac:dyDescent="0.25">
      <c r="B742" s="57">
        <f>B741</f>
        <v>0</v>
      </c>
      <c r="C742" s="105"/>
      <c r="D742" s="16" t="s">
        <v>511</v>
      </c>
      <c r="E742" s="72" t="str">
        <f>DQE!E599</f>
        <v>ml</v>
      </c>
      <c r="F742" s="124">
        <f>DQE!F599</f>
        <v>0</v>
      </c>
    </row>
    <row r="743" spans="2:6" ht="18" hidden="1" customHeight="1" x14ac:dyDescent="0.25">
      <c r="B743" s="57">
        <f>DQE!B600</f>
        <v>0</v>
      </c>
      <c r="C743" s="140" t="str">
        <f>DQE!C600</f>
        <v>x</v>
      </c>
      <c r="D743" s="94" t="str">
        <f>DQE!D600</f>
        <v>Essai pression des canalisations y compris branchements</v>
      </c>
      <c r="E743" s="95"/>
      <c r="F743" s="112"/>
    </row>
    <row r="744" spans="2:6" ht="69.75" hidden="1" customHeight="1" thickBot="1" x14ac:dyDescent="0.25">
      <c r="B744" s="57">
        <f>B743</f>
        <v>0</v>
      </c>
      <c r="C744" s="105"/>
      <c r="D744" s="16" t="s">
        <v>512</v>
      </c>
      <c r="E744" s="72" t="str">
        <f>DQE!E600</f>
        <v>ml</v>
      </c>
      <c r="F744" s="124">
        <f>DQE!F600</f>
        <v>0</v>
      </c>
    </row>
    <row r="745" spans="2:6" ht="18" hidden="1" customHeight="1" x14ac:dyDescent="0.25">
      <c r="B745" s="57">
        <f>DQE!B601</f>
        <v>0</v>
      </c>
      <c r="C745" s="140" t="str">
        <f>DQE!C601</f>
        <v>x</v>
      </c>
      <c r="D745" s="94" t="str">
        <f>DQE!D601</f>
        <v>Essai pression des ouvrages de visite (regard, tabourets,…)</v>
      </c>
      <c r="E745" s="95"/>
      <c r="F745" s="112"/>
    </row>
    <row r="746" spans="2:6" ht="67.5" hidden="1" customHeight="1" x14ac:dyDescent="0.25">
      <c r="B746" s="57">
        <f>B745</f>
        <v>0</v>
      </c>
      <c r="C746" s="105"/>
      <c r="D746" s="16" t="s">
        <v>513</v>
      </c>
      <c r="E746" s="72" t="str">
        <f>DQE!E601</f>
        <v>u</v>
      </c>
      <c r="F746" s="124">
        <f>DQE!F601</f>
        <v>0</v>
      </c>
    </row>
    <row r="747" spans="2:6" ht="18" customHeight="1" x14ac:dyDescent="0.25">
      <c r="B747" s="57">
        <f>DQE!B602</f>
        <v>1</v>
      </c>
      <c r="C747" s="107" t="str">
        <f>DQE!C602</f>
        <v>4-02</v>
      </c>
      <c r="D747" s="90" t="str">
        <f>DQE!D602</f>
        <v xml:space="preserve">Réalisation du DOE et plan de récolement </v>
      </c>
      <c r="E747" s="89"/>
      <c r="F747" s="125"/>
    </row>
    <row r="748" spans="2:6" ht="409.15" customHeight="1" thickBot="1" x14ac:dyDescent="0.3">
      <c r="B748" s="57">
        <f>B747</f>
        <v>1</v>
      </c>
      <c r="C748" s="117"/>
      <c r="D748" s="118" t="s">
        <v>429</v>
      </c>
      <c r="E748" s="119" t="str">
        <f>DQE!E602</f>
        <v>ft</v>
      </c>
      <c r="F748" s="120">
        <f>DQE!F602</f>
        <v>0</v>
      </c>
    </row>
    <row r="749" spans="2:6" ht="18" customHeight="1" x14ac:dyDescent="0.25">
      <c r="B749" s="58">
        <v>1</v>
      </c>
      <c r="C749" s="50"/>
      <c r="D749" s="48"/>
      <c r="E749" s="49"/>
      <c r="F749" s="74"/>
    </row>
    <row r="750" spans="2:6" ht="20.100000000000001" customHeight="1" x14ac:dyDescent="0.25">
      <c r="B750" s="54">
        <v>1</v>
      </c>
      <c r="C750" s="109"/>
      <c r="D750" s="55"/>
      <c r="E750" s="55"/>
      <c r="F750" s="75"/>
    </row>
    <row r="751" spans="2:6" ht="20.100000000000001" customHeight="1" x14ac:dyDescent="0.25">
      <c r="B751" s="54">
        <v>1</v>
      </c>
      <c r="C751" s="109"/>
      <c r="D751" s="55"/>
      <c r="E751" s="55"/>
      <c r="F751" s="75"/>
    </row>
    <row r="752" spans="2:6" ht="20.100000000000001" customHeight="1" x14ac:dyDescent="0.25">
      <c r="B752" s="54">
        <v>1</v>
      </c>
      <c r="C752" s="109"/>
      <c r="D752" s="55"/>
      <c r="E752" s="55"/>
      <c r="F752" s="75"/>
    </row>
    <row r="753" spans="2:2" x14ac:dyDescent="0.25">
      <c r="B753" s="54">
        <v>1</v>
      </c>
    </row>
    <row r="754" spans="2:2" x14ac:dyDescent="0.25">
      <c r="B754" s="54">
        <v>1</v>
      </c>
    </row>
  </sheetData>
  <sheetProtection algorithmName="SHA-512" hashValue="IE5Uu3CK9ufoQZtZXT258R1XzdzFk/L9udGsnzfOIavdP8RDd1lBOacuekrio2LxwFT0XzZ1/lnfapeq3vTwjQ==" saltValue="j8VQcJpeQaxgIYdDFR1Wbg==" spinCount="100000" sheet="1" objects="1" scenarios="1" formatColumns="0"/>
  <autoFilter ref="B1:B755" xr:uid="{00000000-0001-0000-0000-000000000000}">
    <filterColumn colId="0">
      <filters blank="1">
        <filter val="1"/>
      </filters>
    </filterColumn>
  </autoFilter>
  <mergeCells count="4">
    <mergeCell ref="C4:F4"/>
    <mergeCell ref="C3:F3"/>
    <mergeCell ref="C1:D1"/>
    <mergeCell ref="C2:D2"/>
  </mergeCells>
  <pageMargins left="0.70866141732283472" right="0.70866141732283472" top="0.74803149606299213" bottom="0.74803149606299213" header="0.31496062992125984" footer="0.31496062992125984"/>
  <pageSetup paperSize="8" scale="80" fitToHeight="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DQE</vt: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PETITBON</dc:creator>
  <cp:lastModifiedBy>Office 2019</cp:lastModifiedBy>
  <cp:lastPrinted>2023-11-02T07:31:21Z</cp:lastPrinted>
  <dcterms:created xsi:type="dcterms:W3CDTF">2015-06-05T18:19:34Z</dcterms:created>
  <dcterms:modified xsi:type="dcterms:W3CDTF">2024-08-20T13:47:13Z</dcterms:modified>
</cp:coreProperties>
</file>